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4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#REF!</definedName>
    <definedName name="_xlnm.Print_Area" localSheetId="1">'CBS'!$A$1:$H$65</definedName>
    <definedName name="_xlnm.Print_Area" localSheetId="0">'CIS'!$A$1:$E$65</definedName>
    <definedName name="_xlnm.Print_Area" localSheetId="2">'CSCE'!$A$1:$K$59</definedName>
    <definedName name="_xlnm.Print_Area" localSheetId="4">'NTIFR'!$A$1:$K$429</definedName>
    <definedName name="_xlnm.Print_Area" localSheetId="3">'SUM CCF'!$A$1:$E$77</definedName>
    <definedName name="Print_Area_MI" localSheetId="1">'CBS'!$A$3:$I$63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<sst xmlns="http://schemas.openxmlformats.org/spreadsheetml/2006/main" count="718" uniqueCount="502">
  <si>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</si>
  <si>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</si>
  <si>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</si>
  <si>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</si>
  <si>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</si>
  <si>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</si>
  <si>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</si>
  <si>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</si>
  <si>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Net Current Assets</t>
  </si>
  <si>
    <t>Minority Interests</t>
  </si>
  <si>
    <t>By Order of the Board</t>
  </si>
  <si>
    <t>Deferred taxation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</si>
  <si>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</si>
  <si>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</si>
  <si>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</si>
  <si>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</si>
  <si>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</si>
  <si>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</si>
  <si>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</si>
  <si>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</si>
  <si>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Financed by:</t>
  </si>
  <si>
    <t>Revenue</t>
  </si>
  <si>
    <t>Current period provision</t>
  </si>
  <si>
    <t>Inventories</t>
  </si>
  <si>
    <t>a) Short term borrowings</t>
  </si>
  <si>
    <t>b) Long term borrowings</t>
  </si>
  <si>
    <t>Other investment</t>
  </si>
  <si>
    <t>Taxation</t>
  </si>
  <si>
    <t>Share Capital</t>
  </si>
  <si>
    <t>Reserves</t>
  </si>
  <si>
    <t>Shareholders' equity</t>
  </si>
  <si>
    <t>Non-current liabilities</t>
  </si>
  <si>
    <t>Trade and other payables</t>
  </si>
  <si>
    <t>Trade and other receivables</t>
  </si>
  <si>
    <t>Finance costs, net</t>
  </si>
  <si>
    <t>Profit before taxation</t>
  </si>
  <si>
    <t xml:space="preserve">Share </t>
  </si>
  <si>
    <t>Capital</t>
  </si>
  <si>
    <t>Total</t>
  </si>
  <si>
    <t>Dividends paid</t>
  </si>
  <si>
    <t>Guarantees extended in support of credit facilities</t>
  </si>
  <si>
    <t>RM'million</t>
  </si>
  <si>
    <t>B1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</si>
  <si>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</si>
  <si>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</si>
  <si>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</si>
  <si>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</si>
  <si>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</si>
  <si>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</si>
  <si>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</si>
  <si>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</si>
  <si>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</si>
  <si>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</si>
  <si>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</si>
  <si>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</si>
  <si>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Review of performance</t>
  </si>
  <si>
    <t>B2</t>
  </si>
  <si>
    <t>B3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</si>
  <si>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</si>
  <si>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</si>
  <si>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</si>
  <si>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</si>
  <si>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</si>
  <si>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</si>
  <si>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</si>
  <si>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</si>
  <si>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</si>
  <si>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</si>
  <si>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</si>
  <si>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</si>
  <si>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</si>
  <si>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</si>
  <si>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</si>
  <si>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</si>
  <si>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</si>
  <si>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</si>
  <si>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</si>
  <si>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</si>
  <si>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</si>
  <si>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</si>
  <si>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ended</t>
  </si>
  <si>
    <t>Treasury</t>
  </si>
  <si>
    <t>Shares</t>
  </si>
  <si>
    <t>Financial Year Ended</t>
  </si>
  <si>
    <t>As At Preceding</t>
  </si>
  <si>
    <t>Current Quarter</t>
  </si>
  <si>
    <t>Basis of preparation</t>
  </si>
  <si>
    <t>Audit Report</t>
  </si>
  <si>
    <t>Seasonal or cyclical factors</t>
  </si>
  <si>
    <t>Changes in estimates</t>
  </si>
  <si>
    <t>Debt and equity securities</t>
  </si>
  <si>
    <t>Segment information</t>
  </si>
  <si>
    <t>Subsequent events</t>
  </si>
  <si>
    <t>Changes in composition of the group</t>
  </si>
  <si>
    <t>Changes in contingent liabilities</t>
  </si>
  <si>
    <t>As At End Of</t>
  </si>
  <si>
    <t>Unsecured</t>
  </si>
  <si>
    <t xml:space="preserve"> 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</si>
  <si>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</si>
  <si>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</si>
  <si>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</si>
  <si>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</si>
  <si>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</si>
  <si>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</si>
  <si>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</si>
  <si>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</si>
  <si>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</si>
  <si>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</si>
  <si>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</si>
  <si>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</si>
  <si>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</si>
  <si>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</si>
  <si>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Treasury shares</t>
  </si>
  <si>
    <t>Realised foreign exchange difference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</si>
  <si>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</si>
  <si>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</si>
  <si>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</si>
  <si>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</si>
  <si>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</si>
  <si>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</si>
  <si>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Results</t>
  </si>
  <si>
    <t>Segment results</t>
  </si>
  <si>
    <t xml:space="preserve">Share of results of a jointly </t>
  </si>
  <si>
    <t>The principal business operations of the Group were not significantly affected by seasonal or cyclical factors.</t>
  </si>
  <si>
    <t>Finance cost, net</t>
  </si>
  <si>
    <t xml:space="preserve">  controlled entity</t>
  </si>
  <si>
    <t>The contingent liabilities of the Group are as follows:</t>
  </si>
  <si>
    <t>Profits</t>
  </si>
  <si>
    <t>Acquisition of treasury shares</t>
  </si>
  <si>
    <t>Cash and cash equivalents at the beginning of the financial period</t>
  </si>
  <si>
    <t>Cash and cash equivalents at the end of the financial period</t>
  </si>
  <si>
    <t>Adjustment for:</t>
  </si>
  <si>
    <t>Operating profit before working capital changes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</si>
  <si>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</si>
  <si>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</si>
  <si>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</si>
  <si>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</si>
  <si>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</si>
  <si>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</si>
  <si>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</si>
  <si>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</si>
  <si>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</si>
  <si>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</si>
  <si>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</si>
  <si>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</si>
  <si>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</si>
  <si>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</si>
  <si>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</si>
  <si>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</si>
  <si>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>Foreign exchange differences</t>
  </si>
  <si>
    <t>Net profit for the financial period</t>
  </si>
  <si>
    <t>Inter-segment sales</t>
  </si>
  <si>
    <t>Eliminations</t>
  </si>
  <si>
    <t>There was no significant change in estimates of amount reported in prior interim periods or prior financial years.</t>
  </si>
  <si>
    <t>Realisation of reserves</t>
  </si>
  <si>
    <t>Drawdown of term loan</t>
  </si>
  <si>
    <t>As at</t>
  </si>
  <si>
    <t/>
  </si>
  <si>
    <t>to the interim financial statements.</t>
  </si>
  <si>
    <t>NOTES TO THE INTERIM FINANCIAL STATEMENTS</t>
  </si>
  <si>
    <t>interim financial statements.</t>
  </si>
  <si>
    <t>Bank overdrafts (included in short term borrowings in Note B9)</t>
  </si>
  <si>
    <t>At 1 January 2005</t>
  </si>
  <si>
    <t>Proceeds from disposal of property, plant and equipment</t>
  </si>
  <si>
    <t>31 December 2005</t>
  </si>
  <si>
    <t xml:space="preserve">statements for the financial year ended 31 December 2005 and the accompanying notes attached to the </t>
  </si>
  <si>
    <t>Effects of adopting FRS 121</t>
  </si>
  <si>
    <t>Minority</t>
  </si>
  <si>
    <t>At 1 January 2006 (restated)</t>
  </si>
  <si>
    <t xml:space="preserve">At 1 January 2006 </t>
  </si>
  <si>
    <t>(as previously reported)</t>
  </si>
  <si>
    <t>Restated</t>
  </si>
  <si>
    <t>ended 31 December 2005 and the accompanying notes attached to the interim financial statements.</t>
  </si>
  <si>
    <t>attached to the interim financial statements.</t>
  </si>
  <si>
    <t>financial statements for the financial year ended 31 December 2005 and the accompanying notes</t>
  </si>
  <si>
    <t>Property, plant and equipment</t>
  </si>
  <si>
    <t>Land held for property development</t>
  </si>
  <si>
    <t>Investment properties</t>
  </si>
  <si>
    <t>Investment in associates</t>
  </si>
  <si>
    <t>Investment in a jointly controlled entity</t>
  </si>
  <si>
    <t>Deferred tax assets</t>
  </si>
  <si>
    <t>Long term receivables</t>
  </si>
  <si>
    <t>Development properties</t>
  </si>
  <si>
    <t>Cash and bank balances</t>
  </si>
  <si>
    <t>Short term borrowings</t>
  </si>
  <si>
    <t>Minority interests</t>
  </si>
  <si>
    <t>Long term payables</t>
  </si>
  <si>
    <t>Long term borrowings</t>
  </si>
  <si>
    <t>Effect of foreign exchange rate changes</t>
  </si>
  <si>
    <t xml:space="preserve">financial statements for the financial year ended 31 December 2005 and the accompanying notes attached </t>
  </si>
  <si>
    <t>Deferred tax liabilities</t>
  </si>
  <si>
    <t>Non-Current Assets</t>
  </si>
  <si>
    <t>Attributable to:</t>
  </si>
  <si>
    <t>Equity holders of the Company</t>
  </si>
  <si>
    <t>Profit for the period</t>
  </si>
  <si>
    <t>The revised standard requires that the assets and liabilities of the entity whose functional currency is not the presentation</t>
  </si>
  <si>
    <t>currency to be translated at the closing rate at the date of balance sheet. The exchange differences arising from the</t>
  </si>
  <si>
    <t>The subsidiaries in Sri Lanka were previously treated as integral to the operations of the Company and the translation</t>
  </si>
  <si>
    <t>principles on the non-monetary items were applied as if the transactions had been those of the Company, at the historical</t>
  </si>
  <si>
    <t xml:space="preserve">rate as of the date of acquisition. All exchange differences arising from translation of monetary items were previously taken </t>
  </si>
  <si>
    <t>Effects of adopting FRS 140</t>
  </si>
  <si>
    <t>31.12.2005</t>
  </si>
  <si>
    <t xml:space="preserve">The adoption of this standard has resulted in a change in accounting policy for investment properties. Investment properties </t>
  </si>
  <si>
    <t>are now stated at fair value, representing open-market value determined by external valuers. Gain or losses arising from</t>
  </si>
  <si>
    <t>changes in fair values of investment properties are recognised in income statement in the period in which they arise.</t>
  </si>
  <si>
    <t>Prior to 1 January 2006, no compensation was recognised in the income statement for the share options granted to</t>
  </si>
  <si>
    <t xml:space="preserve">The adoption of this standard has resulted in a change in accounting policy on the recognition of property, plant and </t>
  </si>
  <si>
    <t>Comparatives</t>
  </si>
  <si>
    <t>The following comparative amounts have been restated due to the adoption of new FRSs:</t>
  </si>
  <si>
    <t>Previously</t>
  </si>
  <si>
    <t>stated</t>
  </si>
  <si>
    <t xml:space="preserve">Total </t>
  </si>
  <si>
    <t xml:space="preserve">No of </t>
  </si>
  <si>
    <t>Highest</t>
  </si>
  <si>
    <t>Lowest</t>
  </si>
  <si>
    <t xml:space="preserve">consideration </t>
  </si>
  <si>
    <t>Month</t>
  </si>
  <si>
    <t>shares</t>
  </si>
  <si>
    <t>Price</t>
  </si>
  <si>
    <t>Average price</t>
  </si>
  <si>
    <t>paid #</t>
  </si>
  <si>
    <t>RM</t>
  </si>
  <si>
    <t>Shah Alam High Court Civil Suit No: 22-76-2003</t>
  </si>
  <si>
    <t>Ooi Tse Lye (Plaintiff) -vs- Angel Wing (M) Sdn Bhd (Defendant) -vs- Lee Ching Kion (Third Party)</t>
  </si>
  <si>
    <t>#  Inclusive of commission, stamp duty and other charges</t>
  </si>
  <si>
    <t>FRS 2</t>
  </si>
  <si>
    <t>Share-based payment</t>
  </si>
  <si>
    <t>FRS 3</t>
  </si>
  <si>
    <t>Business Combinations</t>
  </si>
  <si>
    <t>FRS 5</t>
  </si>
  <si>
    <t>Non-current Assets Held for Sale and Discontinued Operations</t>
  </si>
  <si>
    <t>FRS 101</t>
  </si>
  <si>
    <t>Presentation of Financial Statements</t>
  </si>
  <si>
    <t>FRS 108</t>
  </si>
  <si>
    <t>Accounting Policies, Changes in Accounting Estimates and Errors</t>
  </si>
  <si>
    <t>FRS 110</t>
  </si>
  <si>
    <t>Events after the Balance Sheet Date</t>
  </si>
  <si>
    <t>FRS 116</t>
  </si>
  <si>
    <t>Property, Plant and Equipment</t>
  </si>
  <si>
    <t>FRS 121</t>
  </si>
  <si>
    <t>The Effects of Changes in Foreign Exchange Rates</t>
  </si>
  <si>
    <t>FRS 127</t>
  </si>
  <si>
    <t>Consolidated and Separate Financial Statements</t>
  </si>
  <si>
    <t>FRS 128</t>
  </si>
  <si>
    <t>Investments in Associates</t>
  </si>
  <si>
    <t>FRS 132</t>
  </si>
  <si>
    <t>Financial Instruments: Disclosure and Presentation</t>
  </si>
  <si>
    <t>FRS 133</t>
  </si>
  <si>
    <t>Earnings per Share</t>
  </si>
  <si>
    <t>FRS 136</t>
  </si>
  <si>
    <t>Impairment of Assets</t>
  </si>
  <si>
    <t>FRS 138</t>
  </si>
  <si>
    <t>Intangible Assets</t>
  </si>
  <si>
    <t>FRS 140</t>
  </si>
  <si>
    <t>Investment Property</t>
  </si>
  <si>
    <t>As at 31 December 2005</t>
  </si>
  <si>
    <t xml:space="preserve">The standard requires an entity to recognise share-based payment transactions in its financial statements, including </t>
  </si>
  <si>
    <t>compensation expense relating to the ESOS is recognised to the income statement over the vesting periods of the grant.</t>
  </si>
  <si>
    <t>fair value less costs to sell and the assets held for sale have been disclosed on the face of the balance sheet.</t>
  </si>
  <si>
    <t xml:space="preserve">The change in accounting policy resulted in recognition of the assets held for sale at the lower of carrying amount and </t>
  </si>
  <si>
    <t xml:space="preserve">Saved as disclosed below, to the best of the knowledge of the Company, neither the Company nor its subsidiaries are </t>
  </si>
  <si>
    <t>engaged in any material litigation, claims or arbitration either as plaintiff or defendant and the Directors have no knowledge</t>
  </si>
  <si>
    <t>of any proceeding pending or threatened against the Company and/or its subsidiaries or of any fact likely to give rise to</t>
  </si>
  <si>
    <t>any proceeding which might materially affect the position or business of the Company and/or its subsidiaries.</t>
  </si>
  <si>
    <t xml:space="preserve">The Plaintiff has on 30 January 2003 filed a claim of RM3.5 million as fees and disbursement for services allegedly </t>
  </si>
  <si>
    <t xml:space="preserve">rendered in connection with the proposed Mixed Development undertaken by the Defendant in the District of Gombak, </t>
  </si>
  <si>
    <t>Net cash from/(used in) financing activities</t>
  </si>
  <si>
    <t>At 1 January 2005 (restated)</t>
  </si>
  <si>
    <t>FRS 102</t>
  </si>
  <si>
    <t>FRS 131</t>
  </si>
  <si>
    <t>Interests in Joint Ventures</t>
  </si>
  <si>
    <t>(a) FRS 2 Share-based payment</t>
  </si>
  <si>
    <t>(b) FRS 5 Non-current assets held for sale and discontinued operations</t>
  </si>
  <si>
    <t>(c) FRS 101 Presentation of financial statements</t>
  </si>
  <si>
    <t>retranslation shall be recognised as a separate component of equity.</t>
  </si>
  <si>
    <t>Note 1 (d)</t>
  </si>
  <si>
    <t>HKD65 million (MYR 30.0 million) which will mature in 2009.</t>
  </si>
  <si>
    <t xml:space="preserve">the criteria to be classified as held for sale have been met. </t>
  </si>
  <si>
    <t>Interests</t>
  </si>
  <si>
    <t>The interim financial statements have been prepared under the historical cost convention except for the revaluation</t>
  </si>
  <si>
    <t>transactions with employees or other parties to be settled in cash, other assets, or equity instruments of the entity.</t>
  </si>
  <si>
    <t xml:space="preserve">other disclosures. In the consolidated balance sheet, minority interest are now presented within total equity.  In the </t>
  </si>
  <si>
    <t>consolidated income statement, minority interests are presented as an allocation of the net profit or loss for the period.</t>
  </si>
  <si>
    <t xml:space="preserve"> A similar requirement is also applicable to the statement of changes in equity, total recognised income and expenses</t>
  </si>
  <si>
    <t>for the period showing separately the amount attributable to equity holders of the parent and to minority interest.</t>
  </si>
  <si>
    <t>The current period's presentation of the Group's financial statements is based on the revised requirements of FRS101,</t>
  </si>
  <si>
    <t>with the comparatives restated to conform with the current period's presentation.</t>
  </si>
  <si>
    <t>Decrease in retained profits</t>
  </si>
  <si>
    <t>As at 1.1.2006</t>
  </si>
  <si>
    <t>As at 1.1.2005</t>
  </si>
  <si>
    <t>Decrease in foreign exchange reserve</t>
  </si>
  <si>
    <t>(e) FRS 140 Investment Property</t>
  </si>
  <si>
    <t>The changes have been accounted for by restating the following opening balances in the balance sheet as at 1 January</t>
  </si>
  <si>
    <t>2006:</t>
  </si>
  <si>
    <t>Decrease in revaluation reserve</t>
  </si>
  <si>
    <t>ADDITIONAL INFORMATION REQUIRED BY THE BURSA MALAYSIA SECURITIES BERHAD LISTING REQUIREMENTS</t>
  </si>
  <si>
    <t xml:space="preserve">The adoption of this standard has affected the presentation of minority interests, share of after-tax results of associates and </t>
  </si>
  <si>
    <t>1.1.2006</t>
  </si>
  <si>
    <t>to the income statement. The exchange differences are now recognised as a separate component of equity.</t>
  </si>
  <si>
    <t xml:space="preserve">employees under the Company's Employees' Share Option Scheme (ESOS). With the adoption of FRS2, the </t>
  </si>
  <si>
    <t>Effects of adopting FRS 2</t>
  </si>
  <si>
    <t>Option</t>
  </si>
  <si>
    <t>Reserve</t>
  </si>
  <si>
    <t>The financial impact arising from this change in accounting policy is as follows:</t>
  </si>
  <si>
    <t>Increase in option reserve</t>
  </si>
  <si>
    <t>Attributable to Equity Holders of the Parent -----------------------------------------------&gt;</t>
  </si>
  <si>
    <t>&lt;-----------------------------------------------------------</t>
  </si>
  <si>
    <t xml:space="preserve">equipment held for sale. The standard requires a non-current asset to be classified as held for sale when </t>
  </si>
  <si>
    <t>(d) FRS 121 The effects of changes in foreign exchange rates</t>
  </si>
  <si>
    <t xml:space="preserve">to property, plant and equipment. </t>
  </si>
  <si>
    <t>Dividend paid to shareholders of the company</t>
  </si>
  <si>
    <t>Dividend paid to minority shareholders</t>
  </si>
  <si>
    <t>Acquisition of additional interest in subsidiaries</t>
  </si>
  <si>
    <t>Payments of dividends</t>
  </si>
  <si>
    <t>-2004 final dividends</t>
  </si>
  <si>
    <t>A first and final dividend of 2% less 28% tax amounting to RM4.5 million in respect of the financial year 31 December 2005</t>
  </si>
  <si>
    <t>-2005 final dividends</t>
  </si>
  <si>
    <t>Asset held for sale</t>
  </si>
  <si>
    <t>Deferred tax recognised</t>
  </si>
  <si>
    <t>Retirement benefits paid</t>
  </si>
  <si>
    <t>FRS 116 Property, Plant and Equipment.  The group has now reclassified two properties amounting to RM83.0 million</t>
  </si>
  <si>
    <t>Effects of adopting FRS 112</t>
  </si>
  <si>
    <t xml:space="preserve">Acquisition of additional shares </t>
  </si>
  <si>
    <t xml:space="preserve">  in subsidiaries</t>
  </si>
  <si>
    <t>Cash and cash equivalents classified as held for sale</t>
  </si>
  <si>
    <t>Net cash used in investing activities</t>
  </si>
  <si>
    <t>Net cash (used in)/from operating activities</t>
  </si>
  <si>
    <t>Impairment of assets</t>
  </si>
  <si>
    <t>Allowance for doubtful debts</t>
  </si>
  <si>
    <t>Net change in fair value of investment properties</t>
  </si>
  <si>
    <t>Provision for foreseeable losses on property development</t>
  </si>
  <si>
    <t xml:space="preserve">  projects/inventories</t>
  </si>
  <si>
    <t>was paid on 22 June 2006.</t>
  </si>
  <si>
    <t>Carrying Amount of Revalued Assets</t>
  </si>
  <si>
    <t>Allowance for amount due from a jointly controlled entity</t>
  </si>
  <si>
    <t xml:space="preserve">Share of provision for foreseeable losses on the property </t>
  </si>
  <si>
    <t xml:space="preserve">  development project of a jointly controlled entity</t>
  </si>
  <si>
    <t>Net loss for the financial period</t>
  </si>
  <si>
    <t>Exceptional items</t>
  </si>
  <si>
    <t xml:space="preserve">  - property, plant and equipment</t>
  </si>
  <si>
    <t xml:space="preserve">With the Group's revaluation exercise and the application of the new and revised FRS in 2006, the Group has taken the </t>
  </si>
  <si>
    <t xml:space="preserve">The valuations of land and buildings (under property, plant and equipment) and investment properties have been amended </t>
  </si>
  <si>
    <t>Revaluation deficit charged to Income statement (note A9)</t>
  </si>
  <si>
    <t xml:space="preserve">  recognised in Income statement (FRS140)</t>
  </si>
  <si>
    <t>This change in accounting policy has been accounted for retrospectively and has resulted in the following:</t>
  </si>
  <si>
    <t>The impairment loss represents the write-down of certain property,plant and equipment in the manufacturing and</t>
  </si>
  <si>
    <t>trading segments to the recoverable amount. The recoverable amount is based on the value in use and was determined</t>
  </si>
  <si>
    <t xml:space="preserve">at the cash-generating unit level. </t>
  </si>
  <si>
    <t>to incorporate the latest valuations made in 2006 by a firm of independent valuers.</t>
  </si>
  <si>
    <t>Revaluation deficit</t>
  </si>
  <si>
    <t>Shares repurchased</t>
  </si>
  <si>
    <t>Retrenchment benefits</t>
  </si>
  <si>
    <t xml:space="preserve">Increase in retained profits </t>
  </si>
  <si>
    <t>Profit from operations</t>
  </si>
  <si>
    <t xml:space="preserve">Other operating income </t>
  </si>
  <si>
    <t xml:space="preserve">Operating expenses </t>
  </si>
  <si>
    <t xml:space="preserve"> and a jointly controlled entity </t>
  </si>
  <si>
    <t>CONDENSED CONSOLIDATED INCOME STATEMENTS</t>
  </si>
  <si>
    <t>CONDENSED CONSOLIDATED BALANCE SHEETS</t>
  </si>
  <si>
    <t>As announced on 27 July 2006, the Company has changed its financial year-end from the existing 31 December to 30 June.</t>
  </si>
  <si>
    <t xml:space="preserve">Gain on disposal of land and building </t>
  </si>
  <si>
    <t>Current period prospect</t>
  </si>
  <si>
    <t>CONDENSED CONSOLIDATED STATEMENTS OF CHANGES IN EQUITY</t>
  </si>
  <si>
    <t>CONDENSED CONSOLIDATED CASH FLOW STATEMENTS</t>
  </si>
  <si>
    <t xml:space="preserve">The condensed consolidated income statements should be read in conjunction with the audited   </t>
  </si>
  <si>
    <t xml:space="preserve">The condensed consolidated balance sheets should be read in conjunction with the audited financial </t>
  </si>
  <si>
    <t>The condensed consolidated statements of changes in equity should be read in conjunction with the audited financial statements for the financial year</t>
  </si>
  <si>
    <t>The condensed consolidated cash flow statements should be read in conjunction with the audited</t>
  </si>
  <si>
    <t>At 31 December 2005</t>
  </si>
  <si>
    <t>12 months ended</t>
  </si>
  <si>
    <t>Retrenchment benefits paid</t>
  </si>
  <si>
    <t>Advances to a jointly controlled entity</t>
  </si>
  <si>
    <t>Repayment from an investee</t>
  </si>
  <si>
    <t>INDIVIDUAL PERIOD</t>
  </si>
  <si>
    <t>CUMULATIVE PERIOD</t>
  </si>
  <si>
    <t>Quarter ended</t>
  </si>
  <si>
    <t xml:space="preserve">The revised standard distinguised investment property from owner-occupied property which shall be under the scope of </t>
  </si>
  <si>
    <t>Exceptional items for the current quarter and financial period-to-date comprise :</t>
  </si>
  <si>
    <t>During the current financial period-to-date, the Company bought back its issued shares from the open market as follows:-</t>
  </si>
  <si>
    <t>of the Company. None of the treasury shares were sold or cancelled during the current quarter.</t>
  </si>
  <si>
    <t>There were no sale of unquoted investments and /or properties for the current quarter and financial period-to-date.</t>
  </si>
  <si>
    <t xml:space="preserve">There was no purchase or disposal of quoted securities for the current quarter and financial period-to-date. There </t>
  </si>
  <si>
    <t>12 months ended 31 December 2005</t>
  </si>
  <si>
    <t>Quarter</t>
  </si>
  <si>
    <t>Exceptional items (Refer Note A4)</t>
  </si>
  <si>
    <t>Unaudited</t>
  </si>
  <si>
    <t>Earnings/(loss) per share (sen):</t>
  </si>
  <si>
    <t>Provision for inventories</t>
  </si>
  <si>
    <t>recognised the above-mentioned exceptional items in the financial period-to-date.</t>
  </si>
  <si>
    <t>January 2007</t>
  </si>
  <si>
    <t>N/A</t>
  </si>
  <si>
    <t>January 2006</t>
  </si>
  <si>
    <t>July 2006</t>
  </si>
  <si>
    <t>Pursuant to the change in the financial year-end, comparative figures for the current quarter and the cumulative period</t>
  </si>
  <si>
    <t xml:space="preserve">Profit before taxation </t>
  </si>
  <si>
    <t>Repayment of short term borrowings</t>
  </si>
  <si>
    <t>Net increase/(decrease) in cash and cash equivalents</t>
  </si>
  <si>
    <t>Note: N/A - Not Applicable</t>
  </si>
  <si>
    <t xml:space="preserve">Pursuant to the change in the financial year-end from 31 December to 30 June, comparative figures </t>
  </si>
  <si>
    <t>for the current quarter and the cumulative period are not presented.</t>
  </si>
  <si>
    <t>Pursuant to the change in the financial year-end from 31 December to 30 June, comparative figures for the current quarter and</t>
  </si>
  <si>
    <t>the cumulative period are not presented.</t>
  </si>
  <si>
    <t xml:space="preserve">Issued of ordinary shares </t>
  </si>
  <si>
    <t xml:space="preserve">  pursuant to ESOS</t>
  </si>
  <si>
    <t>Share options granted under ESOS</t>
  </si>
  <si>
    <t xml:space="preserve">  recognised in profit or loss</t>
  </si>
  <si>
    <t>Proceeds from issuance of ordinary shares</t>
  </si>
  <si>
    <t>Diluted EPS</t>
  </si>
  <si>
    <t>Basic EPS</t>
  </si>
  <si>
    <t>30.6.2007</t>
  </si>
  <si>
    <t>30.6.2006</t>
  </si>
  <si>
    <t>AS AT 30 JUNE 2007</t>
  </si>
  <si>
    <t>FOR THE 18 MONTHS ENDED 30 JUNE 2007 - UNAUDITED</t>
  </si>
  <si>
    <t>18 mths ended</t>
  </si>
  <si>
    <t>Segmental revenue and results for the quarter ended 30 June 2007 :</t>
  </si>
  <si>
    <t>Segmental revenue and results for the 18 months ended 30 June 2007 :</t>
  </si>
  <si>
    <t>18 months</t>
  </si>
  <si>
    <t>30/6/07</t>
  </si>
  <si>
    <t xml:space="preserve">For the current quarter ended 30 June 2007, the effective tax rate for the Group is lower than the statutory rate principally </t>
  </si>
  <si>
    <t>was no investment in quoted securities as at 30 June 2007.</t>
  </si>
  <si>
    <t>18 months ended</t>
  </si>
  <si>
    <t>The performance of the Group is expected to be satisfactory for the financial year ending 30 June 2008.</t>
  </si>
  <si>
    <t>At 30 June 2007</t>
  </si>
  <si>
    <t>Acquisition of additional interest in investment</t>
  </si>
  <si>
    <t>Proceeds from disposal of subsidiary</t>
  </si>
  <si>
    <t>United States Dollar</t>
  </si>
  <si>
    <t>'000</t>
  </si>
  <si>
    <t>Equivalent</t>
  </si>
  <si>
    <t>Currency</t>
  </si>
  <si>
    <t xml:space="preserve">Ringgit </t>
  </si>
  <si>
    <t>Foreign</t>
  </si>
  <si>
    <t>c) Foreign currency borrowings included in the above are as follows:</t>
  </si>
  <si>
    <t>Hong Kong Dollar</t>
  </si>
  <si>
    <t>Date :  22 August 2007</t>
  </si>
  <si>
    <t>The Group recorded a 1% increase in revenue from RM79.3 million in the quarter ended 31 March 2007 to RM80.3</t>
  </si>
  <si>
    <t>The Group recorded a profit before tax of RM47.1 million in the quarter ended 30 June 2007 compared to profit before tax</t>
  </si>
  <si>
    <t>There was no corporate proposal announced which remained incomplete as at 16 August 2007.</t>
  </si>
  <si>
    <t>The repurchase transaction was financed by internally generated funds. As at 16 August 2007,  the total number of treasury</t>
  </si>
  <si>
    <t>As at 16 August 2007, the Group has outstanding HKD/MYR cross currency swap agreement for a notional amount of</t>
  </si>
  <si>
    <t>Discontinued operation</t>
  </si>
  <si>
    <t>Profit attributable to shareholders</t>
  </si>
  <si>
    <t xml:space="preserve">The Group recorded a profit before taxation and discontinued operation of RM60.0 million for the 18 months ended 30 June </t>
  </si>
  <si>
    <t>due to certain income not subjected to tax.</t>
  </si>
  <si>
    <t xml:space="preserve">Discontinued </t>
  </si>
  <si>
    <t>Operation</t>
  </si>
  <si>
    <t>Continuing Operations</t>
  </si>
  <si>
    <t>Profit after taxation</t>
  </si>
  <si>
    <t>There were no material events subsequent to the end of the current quarter that have not been reflected in the interim financial statements.</t>
  </si>
  <si>
    <t xml:space="preserve">are not presented. The figures for cumulative period 18 months ended 30 June 2007 in the unaudited condensed </t>
  </si>
  <si>
    <t>Basic earnings per share (sen)</t>
  </si>
  <si>
    <t>Diluted earnings per share (sen)</t>
  </si>
  <si>
    <t>of land and buildings included within property, plant and equipment and investment properties that have been measured</t>
  </si>
  <si>
    <t>at their fair values.</t>
  </si>
  <si>
    <t>approach in reviewing the carrying value of its investments and other assets. Arising from the above, the Group</t>
  </si>
  <si>
    <t>The adoption of FRS 3, 102, 108, 110, 116, 127, 128, 131, 132, 133, 136 and 138 and early adoption of FRS 112 does not</t>
  </si>
  <si>
    <t>adoption of the other new/revised FRSs are discussed below:</t>
  </si>
  <si>
    <t xml:space="preserve">have significant financial impact on the Group. The principal effects of the changes in accounting policies resulting from the </t>
  </si>
  <si>
    <t>There was no change in the composition of the Group for the current quarter and the financial period-to-date other than</t>
  </si>
  <si>
    <t>(a wholly owned subsidiary of DNP Holdings Berhad) in May 2007.</t>
  </si>
  <si>
    <t>million in the quarter ended 30 June 2007. This was mainly due to the higher revenue recorded by the property division.</t>
  </si>
  <si>
    <t xml:space="preserve">Selangor. The matter is now fixed for Decision of an interlocutory appeal on 11 September 2007. Based on the </t>
  </si>
  <si>
    <t>in the claim against the Defendant are remote.</t>
  </si>
  <si>
    <t xml:space="preserve">representation by the Defendant, the Defendant's Solicitors are of the opinion that the Plaintiff's chances of success </t>
  </si>
  <si>
    <t xml:space="preserve">The Board of Directors has recommended, for approval at the forthcoming Annual General Meeting, payment of first and  </t>
  </si>
  <si>
    <t>of books for dividend payment will be notified in due course.</t>
  </si>
  <si>
    <t>final dividend of 5 sen per share, less 27% taxation (2005 : 2 sen per share less 28% taxation) amounting to</t>
  </si>
  <si>
    <t>RM11.6 million for the financial period ended 30 June 2007. The date of the Annual General Meeting and the closure</t>
  </si>
  <si>
    <t>Continuing operations</t>
  </si>
  <si>
    <t>Discontinued operations</t>
  </si>
  <si>
    <t>Basic, for profit from continuing operations</t>
  </si>
  <si>
    <t>Basic, for loss from discontinued operations</t>
  </si>
  <si>
    <t>Diluted, for profit from continuing operations</t>
  </si>
  <si>
    <t>Diluted, for loss from discontinued operations</t>
  </si>
  <si>
    <t>There were no issuance and repayment of debts and equity securities for the current financial period-to-date except for</t>
  </si>
  <si>
    <t xml:space="preserve">the issuance of 5,404,100 ordinary shares of RM1.00 for cash pursuant to the Company's Employee Share Options </t>
  </si>
  <si>
    <t xml:space="preserve">the completion of the disposal of the entire issued and paid-up capital of Dragon &amp; Phoenix Development Sdn Bhd </t>
  </si>
  <si>
    <t>Scheme at an exercise price of RM1.00 per ordinary share.</t>
  </si>
  <si>
    <t>For the 18 months ended 30 June 2007, the Group recorded revenue of RM444.3 million.</t>
  </si>
  <si>
    <t>2007. After accounting for the discontinued operation, the Group recorded a profit before taxation of RM51.3 million for the</t>
  </si>
  <si>
    <t>principally due to losses of certain subsidiaries which cannot be set off against taxable profits made by other subsidiaries</t>
  </si>
  <si>
    <t>and certain expenses which are not deductible for tax purposes.</t>
  </si>
  <si>
    <t>For the 18 months ended 30 June 2007, the effective tax rate for the Group is higher than the statutory rate</t>
  </si>
  <si>
    <t xml:space="preserve">As at 16 August 2007, the Group had outstanding forward foreign exchange sales contracts amounting to USD4.18 million </t>
  </si>
  <si>
    <t>at rates of exchange ranging from RM3.3720 to RM3.5803 to USD1.0000.</t>
  </si>
  <si>
    <t>Cash generated from operations</t>
  </si>
  <si>
    <t>shares held under Section 67A of the Companies Act, 1965 were 1,849,800 or 0.6% of the total paid up share capital</t>
  </si>
  <si>
    <t>Over provision in prior years</t>
  </si>
  <si>
    <t>Net profit attributable to shareholders</t>
  </si>
  <si>
    <r>
      <t>with licensed financial institutions in Malaysia. The contracts bear maturity dates from 17 August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2007 to 10 June 2008 </t>
    </r>
  </si>
  <si>
    <t xml:space="preserve">18 months ended 30 June 2007. </t>
  </si>
  <si>
    <t xml:space="preserve">of RM9.3 million in the quarter ended 31 March 2007. </t>
  </si>
  <si>
    <t>30 June 2007</t>
  </si>
  <si>
    <t xml:space="preserve">The interim financial statements are unaudited and have been prepared in accordance with Financial Reporting Standard      </t>
  </si>
  <si>
    <t xml:space="preserve">("FRS") 134, Interim Financial Reporting and paragraph 9.22 of the listing requirements of Bursa Malaysia Securities     </t>
  </si>
  <si>
    <t xml:space="preserve">Berhad.   </t>
  </si>
  <si>
    <t xml:space="preserve">The interim financial statements should be read in conjunction with the audited financial statements for the financial year    </t>
  </si>
  <si>
    <t xml:space="preserve">ended 31 December 2005.   </t>
  </si>
  <si>
    <t xml:space="preserve">consolidated income statement, statement of changes in equity and cash flow statements are for a period of 6 quarters, i.e.      </t>
  </si>
  <si>
    <t xml:space="preserve">from 1 January 2006 to 30 June 2007 due to the above mentioned change in financial year-end.    </t>
  </si>
  <si>
    <t xml:space="preserve">The group adopted the same accounting policies and methods of computation as in the audited financial statements for     </t>
  </si>
  <si>
    <t xml:space="preserve">the financial year ended 31 December 2005 except for the adoption of the following new and revised FRSs that became     </t>
  </si>
  <si>
    <t xml:space="preserve">effective for the financial period commencing 1 January 2006: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</si>
</sst>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9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2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170" fontId="1" fillId="0" borderId="5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74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6" xfId="0" applyFont="1" applyFill="1" applyBorder="1" applyAlignment="1">
      <alignment/>
    </xf>
    <xf numFmtId="37" fontId="1" fillId="0" borderId="7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8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9" xfId="0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8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8" xfId="0" applyFont="1" applyFill="1" applyBorder="1" applyAlignment="1">
      <alignment horizontal="right"/>
    </xf>
    <xf numFmtId="37" fontId="1" fillId="0" borderId="10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172" fontId="1" fillId="0" borderId="0" xfId="0" applyNumberFormat="1" applyFont="1" applyFill="1" applyAlignment="1">
      <alignment horizontal="centerContinuous"/>
    </xf>
    <xf numFmtId="172" fontId="1" fillId="0" borderId="12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2" xfId="15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 horizontal="center"/>
    </xf>
    <xf numFmtId="37" fontId="1" fillId="0" borderId="10" xfId="0" applyFont="1" applyFill="1" applyBorder="1" applyAlignment="1">
      <alignment/>
    </xf>
    <xf numFmtId="37" fontId="1" fillId="0" borderId="0" xfId="0" applyFont="1" applyAlignment="1" quotePrefix="1">
      <alignment horizontal="left"/>
    </xf>
    <xf numFmtId="37" fontId="1" fillId="0" borderId="6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8" xfId="15" applyNumberFormat="1" applyFont="1" applyFill="1" applyBorder="1" applyAlignment="1" applyProtection="1">
      <alignment/>
      <protection/>
    </xf>
    <xf numFmtId="170" fontId="1" fillId="0" borderId="0" xfId="15" applyNumberFormat="1" applyFont="1" applyAlignment="1">
      <alignment/>
    </xf>
    <xf numFmtId="37" fontId="2" fillId="0" borderId="0" xfId="0" applyFont="1" applyFill="1" applyAlignment="1" quotePrefix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Fill="1" applyAlignment="1" quotePrefix="1">
      <alignment horizontal="right"/>
    </xf>
    <xf numFmtId="37" fontId="7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10" xfId="15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170" fontId="1" fillId="0" borderId="0" xfId="15" applyNumberFormat="1" applyFont="1" applyBorder="1" applyAlignment="1">
      <alignment/>
    </xf>
    <xf numFmtId="170" fontId="1" fillId="0" borderId="1" xfId="15" applyNumberFormat="1" applyFont="1" applyFill="1" applyBorder="1" applyAlignment="1">
      <alignment/>
    </xf>
    <xf numFmtId="37" fontId="1" fillId="0" borderId="8" xfId="0" applyFont="1" applyBorder="1" applyAlignment="1">
      <alignment horizontal="right"/>
    </xf>
    <xf numFmtId="43" fontId="1" fillId="0" borderId="0" xfId="15" applyFont="1" applyAlignment="1">
      <alignment horizontal="right"/>
    </xf>
    <xf numFmtId="43" fontId="1" fillId="0" borderId="0" xfId="15" applyFont="1" applyAlignment="1">
      <alignment/>
    </xf>
    <xf numFmtId="170" fontId="1" fillId="0" borderId="8" xfId="15" applyNumberFormat="1" applyFont="1" applyBorder="1" applyAlignment="1">
      <alignment/>
    </xf>
    <xf numFmtId="169" fontId="1" fillId="0" borderId="0" xfId="15" applyNumberFormat="1" applyFont="1" applyFill="1" applyAlignment="1">
      <alignment/>
    </xf>
    <xf numFmtId="170" fontId="2" fillId="0" borderId="8" xfId="15" applyNumberFormat="1" applyFont="1" applyBorder="1" applyAlignment="1">
      <alignment horizontal="center"/>
    </xf>
    <xf numFmtId="170" fontId="1" fillId="0" borderId="8" xfId="15" applyNumberFormat="1" applyFont="1" applyBorder="1" applyAlignment="1">
      <alignment horizontal="right"/>
    </xf>
    <xf numFmtId="37" fontId="2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Alignment="1">
      <alignment horizontal="center"/>
    </xf>
    <xf numFmtId="37" fontId="5" fillId="0" borderId="0" xfId="0" applyFont="1" applyFill="1" applyAlignment="1">
      <alignment horizontal="left"/>
    </xf>
    <xf numFmtId="39" fontId="1" fillId="0" borderId="0" xfId="0" applyNumberFormat="1" applyFont="1" applyFill="1" applyAlignment="1">
      <alignment horizontal="center"/>
    </xf>
    <xf numFmtId="37" fontId="4" fillId="0" borderId="0" xfId="0" applyFont="1" applyFill="1" applyAlignment="1" applyProtection="1" quotePrefix="1">
      <alignment horizontal="left"/>
      <protection/>
    </xf>
    <xf numFmtId="39" fontId="1" fillId="0" borderId="0" xfId="0" applyNumberFormat="1" applyFont="1" applyFill="1" applyBorder="1" applyAlignment="1">
      <alignment horizontal="center"/>
    </xf>
    <xf numFmtId="37" fontId="1" fillId="0" borderId="0" xfId="0" applyFont="1" applyFill="1" applyBorder="1" applyAlignment="1">
      <alignment horizontal="centerContinuous"/>
    </xf>
    <xf numFmtId="170" fontId="1" fillId="0" borderId="0" xfId="15" applyNumberFormat="1" applyFont="1" applyFill="1" applyAlignment="1">
      <alignment/>
    </xf>
    <xf numFmtId="37" fontId="5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 horizontal="centerContinuous"/>
    </xf>
    <xf numFmtId="170" fontId="1" fillId="0" borderId="0" xfId="15" applyNumberFormat="1" applyFont="1" applyBorder="1" applyAlignment="1">
      <alignment horizontal="center"/>
    </xf>
    <xf numFmtId="43" fontId="1" fillId="0" borderId="10" xfId="15" applyFont="1" applyBorder="1" applyAlignment="1">
      <alignment/>
    </xf>
    <xf numFmtId="170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center"/>
    </xf>
    <xf numFmtId="37" fontId="1" fillId="0" borderId="10" xfId="0" applyFont="1" applyBorder="1" applyAlignment="1">
      <alignment horizontal="right"/>
    </xf>
    <xf numFmtId="43" fontId="2" fillId="0" borderId="0" xfId="15" applyFont="1" applyAlignment="1">
      <alignment horizontal="center"/>
    </xf>
    <xf numFmtId="43" fontId="1" fillId="0" borderId="8" xfId="15" applyFont="1" applyBorder="1" applyAlignment="1">
      <alignment horizontal="right"/>
    </xf>
    <xf numFmtId="43" fontId="2" fillId="0" borderId="0" xfId="15" applyFont="1" applyAlignment="1">
      <alignment horizontal="right"/>
    </xf>
    <xf numFmtId="37" fontId="2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2" fillId="0" borderId="0" xfId="0" applyFont="1" applyBorder="1" applyAlignment="1" quotePrefix="1">
      <alignment horizontal="left"/>
    </xf>
    <xf numFmtId="170" fontId="1" fillId="0" borderId="8" xfId="15" applyNumberFormat="1" applyFont="1" applyBorder="1" applyAlignment="1">
      <alignment/>
    </xf>
    <xf numFmtId="170" fontId="1" fillId="0" borderId="6" xfId="15" applyNumberFormat="1" applyFont="1" applyBorder="1" applyAlignment="1">
      <alignment/>
    </xf>
    <xf numFmtId="37" fontId="1" fillId="0" borderId="0" xfId="0" applyFont="1" applyAlignment="1" quotePrefix="1">
      <alignment/>
    </xf>
    <xf numFmtId="37" fontId="1" fillId="0" borderId="0" xfId="0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10" xfId="15" applyNumberFormat="1" applyFont="1" applyBorder="1" applyAlignment="1">
      <alignment/>
    </xf>
    <xf numFmtId="170" fontId="1" fillId="0" borderId="0" xfId="15" applyNumberFormat="1" applyFont="1" applyFill="1" applyBorder="1" applyAlignment="1">
      <alignment/>
    </xf>
    <xf numFmtId="37" fontId="1" fillId="0" borderId="1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37" fontId="1" fillId="0" borderId="0" xfId="0" applyFont="1" applyBorder="1" applyAlignment="1">
      <alignment horizontal="center"/>
    </xf>
    <xf numFmtId="170" fontId="1" fillId="0" borderId="11" xfId="15" applyNumberFormat="1" applyFont="1" applyBorder="1" applyAlignment="1">
      <alignment/>
    </xf>
    <xf numFmtId="170" fontId="1" fillId="0" borderId="0" xfId="15" applyNumberFormat="1" applyFont="1" applyFill="1" applyBorder="1" applyAlignment="1" applyProtection="1">
      <alignment horizontal="center"/>
      <protection/>
    </xf>
    <xf numFmtId="170" fontId="1" fillId="0" borderId="12" xfId="15" applyNumberFormat="1" applyFont="1" applyFill="1" applyBorder="1" applyAlignment="1" applyProtection="1">
      <alignment horizontal="center"/>
      <protection/>
    </xf>
    <xf numFmtId="170" fontId="1" fillId="0" borderId="8" xfId="15" applyNumberFormat="1" applyFont="1" applyFill="1" applyBorder="1" applyAlignment="1">
      <alignment horizontal="center"/>
    </xf>
    <xf numFmtId="170" fontId="1" fillId="0" borderId="12" xfId="15" applyNumberFormat="1" applyFont="1" applyFill="1" applyBorder="1" applyAlignment="1">
      <alignment horizontal="right"/>
    </xf>
    <xf numFmtId="170" fontId="1" fillId="0" borderId="0" xfId="15" applyNumberFormat="1" applyFont="1" applyFill="1" applyBorder="1" applyAlignment="1">
      <alignment horizontal="right"/>
    </xf>
    <xf numFmtId="37" fontId="7" fillId="0" borderId="0" xfId="0" applyFont="1" applyBorder="1" applyAlignment="1">
      <alignment/>
    </xf>
    <xf numFmtId="170" fontId="2" fillId="0" borderId="0" xfId="15" applyNumberFormat="1" applyFont="1" applyFill="1" applyBorder="1" applyAlignment="1" applyProtection="1">
      <alignment/>
      <protection/>
    </xf>
    <xf numFmtId="170" fontId="1" fillId="0" borderId="11" xfId="15" applyNumberFormat="1" applyFont="1" applyFill="1" applyBorder="1" applyAlignment="1" applyProtection="1">
      <alignment/>
      <protection/>
    </xf>
    <xf numFmtId="170" fontId="1" fillId="0" borderId="10" xfId="15" applyNumberFormat="1" applyFont="1" applyFill="1" applyBorder="1" applyAlignment="1">
      <alignment/>
    </xf>
    <xf numFmtId="39" fontId="1" fillId="0" borderId="0" xfId="0" applyNumberFormat="1" applyFont="1" applyAlignment="1">
      <alignment/>
    </xf>
    <xf numFmtId="37" fontId="7" fillId="0" borderId="0" xfId="0" applyFont="1" applyFill="1" applyBorder="1" applyAlignment="1">
      <alignment/>
    </xf>
    <xf numFmtId="37" fontId="1" fillId="0" borderId="2" xfId="0" applyFont="1" applyBorder="1" applyAlignment="1">
      <alignment/>
    </xf>
    <xf numFmtId="37" fontId="1" fillId="0" borderId="1" xfId="0" applyFont="1" applyBorder="1" applyAlignment="1">
      <alignment/>
    </xf>
    <xf numFmtId="37" fontId="1" fillId="0" borderId="3" xfId="0" applyFont="1" applyBorder="1" applyAlignment="1">
      <alignment/>
    </xf>
    <xf numFmtId="170" fontId="1" fillId="0" borderId="2" xfId="15" applyNumberFormat="1" applyFont="1" applyBorder="1" applyAlignment="1">
      <alignment/>
    </xf>
    <xf numFmtId="43" fontId="1" fillId="0" borderId="1" xfId="15" applyFont="1" applyBorder="1" applyAlignment="1">
      <alignment/>
    </xf>
    <xf numFmtId="43" fontId="1" fillId="0" borderId="3" xfId="15" applyFont="1" applyBorder="1" applyAlignment="1">
      <alignment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8" fillId="0" borderId="0" xfId="0" applyFont="1" applyAlignment="1">
      <alignment horizontal="center"/>
    </xf>
    <xf numFmtId="37" fontId="1" fillId="0" borderId="0" xfId="0" applyFont="1" applyAlignment="1">
      <alignment horizontal="center"/>
    </xf>
    <xf numFmtId="37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workbookViewId="0" topLeftCell="A25">
      <selection activeCell="D55" sqref="D55"/>
    </sheetView>
  </sheetViews>
  <sheetFormatPr defaultColWidth="9.140625" defaultRowHeight="12.75"/>
  <cols>
    <col min="1" max="1" width="38.00390625" style="46" customWidth="1"/>
    <col min="2" max="4" width="12.7109375" style="46" customWidth="1"/>
    <col min="5" max="5" width="12.8515625" style="46" customWidth="1"/>
    <col min="6" max="16384" width="9.140625" style="46" customWidth="1"/>
  </cols>
  <sheetData>
    <row r="1" spans="1:6" ht="12.75">
      <c r="A1" s="140" t="s">
        <v>12</v>
      </c>
      <c r="B1" s="140"/>
      <c r="C1" s="140"/>
      <c r="D1" s="140"/>
      <c r="E1" s="140"/>
      <c r="F1" s="18"/>
    </row>
    <row r="2" spans="1:6" ht="12.75">
      <c r="A2" s="140" t="s">
        <v>13</v>
      </c>
      <c r="B2" s="140"/>
      <c r="C2" s="140"/>
      <c r="D2" s="140"/>
      <c r="E2" s="140"/>
      <c r="F2" s="18"/>
    </row>
    <row r="3" spans="1:6" ht="12.75">
      <c r="A3" s="140" t="s">
        <v>14</v>
      </c>
      <c r="B3" s="140"/>
      <c r="C3" s="140"/>
      <c r="D3" s="140"/>
      <c r="E3" s="140"/>
      <c r="F3" s="18"/>
    </row>
    <row r="4" spans="1:6" ht="12.75">
      <c r="A4" s="18"/>
      <c r="B4" s="18"/>
      <c r="C4" s="18"/>
      <c r="D4" s="18"/>
      <c r="E4" s="18"/>
      <c r="F4" s="18"/>
    </row>
    <row r="5" spans="1:6" ht="12.75">
      <c r="A5" s="18"/>
      <c r="B5" s="18"/>
      <c r="C5" s="18"/>
      <c r="D5" s="18"/>
      <c r="E5" s="18"/>
      <c r="F5" s="18"/>
    </row>
    <row r="6" ht="12.75">
      <c r="A6" s="45" t="s">
        <v>357</v>
      </c>
    </row>
    <row r="7" ht="12.75">
      <c r="A7" s="78" t="s">
        <v>412</v>
      </c>
    </row>
    <row r="8" ht="12.75">
      <c r="A8" s="45"/>
    </row>
    <row r="9" spans="1:5" ht="12.75">
      <c r="A9" s="45"/>
      <c r="B9" s="141" t="s">
        <v>373</v>
      </c>
      <c r="C9" s="141"/>
      <c r="D9" s="141" t="s">
        <v>374</v>
      </c>
      <c r="E9" s="141"/>
    </row>
    <row r="10" spans="2:5" ht="12.75">
      <c r="B10" s="141" t="s">
        <v>375</v>
      </c>
      <c r="C10" s="141"/>
      <c r="D10" s="141" t="s">
        <v>413</v>
      </c>
      <c r="E10" s="141"/>
    </row>
    <row r="11" spans="2:5" ht="12.75">
      <c r="B11" s="47" t="s">
        <v>409</v>
      </c>
      <c r="C11" s="47" t="s">
        <v>410</v>
      </c>
      <c r="D11" s="47" t="s">
        <v>409</v>
      </c>
      <c r="E11" s="47" t="s">
        <v>410</v>
      </c>
    </row>
    <row r="12" spans="2:5" ht="12.75">
      <c r="B12" s="47" t="s">
        <v>0</v>
      </c>
      <c r="C12" s="47" t="s">
        <v>0</v>
      </c>
      <c r="D12" s="47" t="s">
        <v>0</v>
      </c>
      <c r="E12" s="47" t="s">
        <v>0</v>
      </c>
    </row>
    <row r="13" spans="3:5" ht="12.75">
      <c r="C13" s="47"/>
      <c r="E13" s="47"/>
    </row>
    <row r="14" spans="3:5" ht="12.75">
      <c r="C14" s="47"/>
      <c r="E14" s="47"/>
    </row>
    <row r="15" spans="1:5" ht="12.75">
      <c r="A15" s="46" t="s">
        <v>21</v>
      </c>
      <c r="B15" s="80">
        <v>80291</v>
      </c>
      <c r="C15" s="121" t="s">
        <v>390</v>
      </c>
      <c r="D15" s="51">
        <v>425151</v>
      </c>
      <c r="E15" s="121" t="s">
        <v>390</v>
      </c>
    </row>
    <row r="16" ht="12.75">
      <c r="B16" s="70"/>
    </row>
    <row r="17" spans="1:5" ht="12.75">
      <c r="A17" s="46" t="s">
        <v>355</v>
      </c>
      <c r="B17" s="70">
        <v>-69729</v>
      </c>
      <c r="C17" s="121" t="s">
        <v>390</v>
      </c>
      <c r="D17" s="46">
        <v>-374094</v>
      </c>
      <c r="E17" s="121" t="s">
        <v>390</v>
      </c>
    </row>
    <row r="18" ht="12.75">
      <c r="B18" s="70"/>
    </row>
    <row r="19" spans="1:5" ht="12.75">
      <c r="A19" s="46" t="s">
        <v>354</v>
      </c>
      <c r="B19" s="80">
        <v>3784</v>
      </c>
      <c r="C19" s="121" t="s">
        <v>390</v>
      </c>
      <c r="D19" s="51">
        <v>11283</v>
      </c>
      <c r="E19" s="121" t="s">
        <v>390</v>
      </c>
    </row>
    <row r="20" spans="2:5" ht="12.75">
      <c r="B20" s="112"/>
      <c r="C20" s="49"/>
      <c r="D20" s="49"/>
      <c r="E20" s="49"/>
    </row>
    <row r="21" spans="1:5" ht="12.75">
      <c r="A21" s="46" t="s">
        <v>353</v>
      </c>
      <c r="B21" s="70">
        <f>SUM(B15:B19)</f>
        <v>14346</v>
      </c>
      <c r="C21" s="70">
        <f>SUM(C15:C19)</f>
        <v>0</v>
      </c>
      <c r="D21" s="46">
        <f>SUM(D15:D19)</f>
        <v>62340</v>
      </c>
      <c r="E21" s="70">
        <f>SUM(E15:E19)</f>
        <v>0</v>
      </c>
    </row>
    <row r="23" spans="1:5" ht="12.75">
      <c r="A23" s="46" t="s">
        <v>384</v>
      </c>
      <c r="B23" s="70">
        <v>37476</v>
      </c>
      <c r="C23" s="121" t="s">
        <v>390</v>
      </c>
      <c r="D23" s="46">
        <v>10752</v>
      </c>
      <c r="E23" s="121" t="s">
        <v>390</v>
      </c>
    </row>
    <row r="24" ht="12.75">
      <c r="B24" s="70"/>
    </row>
    <row r="25" spans="1:5" ht="12.75">
      <c r="A25" s="46" t="s">
        <v>34</v>
      </c>
      <c r="B25" s="70">
        <v>-2964</v>
      </c>
      <c r="C25" s="121" t="s">
        <v>390</v>
      </c>
      <c r="D25" s="46">
        <v>-7299</v>
      </c>
      <c r="E25" s="121" t="s">
        <v>390</v>
      </c>
    </row>
    <row r="26" ht="12.75">
      <c r="B26" s="70"/>
    </row>
    <row r="27" spans="1:5" ht="12.75">
      <c r="A27" s="66" t="s">
        <v>143</v>
      </c>
      <c r="B27" s="70">
        <v>-1047</v>
      </c>
      <c r="C27" s="121" t="s">
        <v>390</v>
      </c>
      <c r="D27" s="46">
        <v>-5773</v>
      </c>
      <c r="E27" s="121" t="s">
        <v>390</v>
      </c>
    </row>
    <row r="28" spans="1:2" ht="12.75">
      <c r="A28" s="66" t="s">
        <v>356</v>
      </c>
      <c r="B28" s="70"/>
    </row>
    <row r="29" ht="12.75">
      <c r="B29" s="70"/>
    </row>
    <row r="30" spans="1:5" ht="12.75">
      <c r="A30" s="46" t="s">
        <v>394</v>
      </c>
      <c r="B30" s="122">
        <f>SUM(B21:B28)</f>
        <v>47811</v>
      </c>
      <c r="C30" s="122">
        <f>SUM(C21:C28)</f>
        <v>0</v>
      </c>
      <c r="D30" s="52">
        <f>SUM(D21:D28)</f>
        <v>60020</v>
      </c>
      <c r="E30" s="122">
        <f>SUM(E21:E28)</f>
        <v>0</v>
      </c>
    </row>
    <row r="31" ht="12.75">
      <c r="B31" s="70"/>
    </row>
    <row r="32" spans="1:5" ht="12.75">
      <c r="A32" s="46" t="s">
        <v>27</v>
      </c>
      <c r="B32" s="80">
        <v>-6254</v>
      </c>
      <c r="C32" s="121" t="s">
        <v>390</v>
      </c>
      <c r="D32" s="51">
        <v>-16519</v>
      </c>
      <c r="E32" s="121" t="s">
        <v>390</v>
      </c>
    </row>
    <row r="33" spans="2:5" ht="12.75">
      <c r="B33" s="112"/>
      <c r="C33" s="49"/>
      <c r="D33" s="49"/>
      <c r="E33" s="49"/>
    </row>
    <row r="34" spans="1:5" ht="12.75">
      <c r="A34" s="46" t="s">
        <v>446</v>
      </c>
      <c r="B34" s="80">
        <f>SUM(B30:B32)</f>
        <v>41557</v>
      </c>
      <c r="C34" s="80">
        <f>SUM(C30:C32)</f>
        <v>0</v>
      </c>
      <c r="D34" s="80">
        <f>SUM(D30:D32)</f>
        <v>43501</v>
      </c>
      <c r="E34" s="80">
        <f>SUM(E30:E32)</f>
        <v>0</v>
      </c>
    </row>
    <row r="35" spans="2:5" ht="12.75">
      <c r="B35" s="80"/>
      <c r="C35" s="80"/>
      <c r="D35" s="80"/>
      <c r="E35" s="80"/>
    </row>
    <row r="36" spans="1:5" ht="12.75">
      <c r="A36" s="46" t="s">
        <v>439</v>
      </c>
      <c r="B36" s="80">
        <v>-674</v>
      </c>
      <c r="C36" s="121" t="s">
        <v>390</v>
      </c>
      <c r="D36" s="80">
        <v>-9308</v>
      </c>
      <c r="E36" s="121" t="s">
        <v>390</v>
      </c>
    </row>
    <row r="37" spans="2:5" ht="12.75">
      <c r="B37" s="80"/>
      <c r="C37" s="80"/>
      <c r="D37" s="80"/>
      <c r="E37" s="80"/>
    </row>
    <row r="38" spans="1:5" ht="13.5" thickBot="1">
      <c r="A38" s="46" t="s">
        <v>440</v>
      </c>
      <c r="B38" s="117">
        <f>+B34+B36</f>
        <v>40883</v>
      </c>
      <c r="C38" s="117"/>
      <c r="D38" s="117">
        <f>+D34+D36</f>
        <v>34193</v>
      </c>
      <c r="E38" s="117"/>
    </row>
    <row r="39" ht="13.5" thickTop="1">
      <c r="B39" s="70"/>
    </row>
    <row r="40" spans="1:2" ht="12.75">
      <c r="A40" s="46" t="s">
        <v>192</v>
      </c>
      <c r="B40" s="70"/>
    </row>
    <row r="41" spans="1:5" ht="12.75">
      <c r="A41" s="46" t="s">
        <v>193</v>
      </c>
      <c r="B41" s="70">
        <f>+B38</f>
        <v>40883</v>
      </c>
      <c r="C41" s="121" t="s">
        <v>390</v>
      </c>
      <c r="D41" s="46">
        <f>+D38</f>
        <v>34193</v>
      </c>
      <c r="E41" s="121" t="s">
        <v>390</v>
      </c>
    </row>
    <row r="42" ht="12.75">
      <c r="B42" s="70"/>
    </row>
    <row r="43" spans="1:5" ht="12.75">
      <c r="A43" s="46" t="s">
        <v>9</v>
      </c>
      <c r="B43" s="70">
        <v>0</v>
      </c>
      <c r="C43" s="121" t="s">
        <v>390</v>
      </c>
      <c r="D43" s="84">
        <v>0</v>
      </c>
      <c r="E43" s="121" t="s">
        <v>390</v>
      </c>
    </row>
    <row r="44" ht="12.75">
      <c r="B44" s="70"/>
    </row>
    <row r="45" spans="1:5" ht="13.5" thickBot="1">
      <c r="A45" s="46" t="s">
        <v>194</v>
      </c>
      <c r="B45" s="117">
        <f>SUM(B41:B43)</f>
        <v>40883</v>
      </c>
      <c r="C45" s="117">
        <f>SUM(C41:C43)</f>
        <v>0</v>
      </c>
      <c r="D45" s="50">
        <f>SUM(D41:D43)</f>
        <v>34193</v>
      </c>
      <c r="E45" s="117">
        <f>SUM(E41:E43)</f>
        <v>0</v>
      </c>
    </row>
    <row r="46" ht="13.5" thickTop="1"/>
    <row r="47" ht="12.75">
      <c r="A47" s="46" t="s">
        <v>386</v>
      </c>
    </row>
    <row r="49" spans="1:4" ht="12.75">
      <c r="A49" s="46" t="s">
        <v>469</v>
      </c>
      <c r="B49" s="132">
        <v>13.19</v>
      </c>
      <c r="D49" s="132">
        <v>13.89</v>
      </c>
    </row>
    <row r="50" spans="1:4" ht="12.75">
      <c r="A50" s="46" t="s">
        <v>470</v>
      </c>
      <c r="B50" s="132">
        <v>-0.21</v>
      </c>
      <c r="D50" s="132">
        <v>-2.97</v>
      </c>
    </row>
    <row r="51" spans="1:5" ht="12.75">
      <c r="A51" s="46" t="s">
        <v>408</v>
      </c>
      <c r="B51" s="17">
        <v>12.98</v>
      </c>
      <c r="C51" s="121" t="s">
        <v>390</v>
      </c>
      <c r="D51" s="17">
        <v>10.92</v>
      </c>
      <c r="E51" s="121" t="s">
        <v>390</v>
      </c>
    </row>
    <row r="52" spans="2:5" ht="12.75">
      <c r="B52" s="17"/>
      <c r="C52" s="121"/>
      <c r="D52" s="17"/>
      <c r="E52" s="121"/>
    </row>
    <row r="53" spans="1:5" ht="12.75">
      <c r="A53" s="46" t="s">
        <v>471</v>
      </c>
      <c r="B53" s="17">
        <v>12.88</v>
      </c>
      <c r="C53" s="121"/>
      <c r="D53" s="17">
        <v>13.63</v>
      </c>
      <c r="E53" s="121"/>
    </row>
    <row r="54" spans="1:5" ht="12.75">
      <c r="A54" s="46" t="s">
        <v>472</v>
      </c>
      <c r="B54" s="17">
        <v>-0.21</v>
      </c>
      <c r="C54" s="121"/>
      <c r="D54" s="17">
        <v>-2.9</v>
      </c>
      <c r="E54" s="121"/>
    </row>
    <row r="55" spans="1:5" ht="12.75">
      <c r="A55" s="2" t="s">
        <v>407</v>
      </c>
      <c r="B55" s="132">
        <v>12.67</v>
      </c>
      <c r="C55" s="121" t="s">
        <v>390</v>
      </c>
      <c r="D55" s="132">
        <v>10.73</v>
      </c>
      <c r="E55" s="121" t="s">
        <v>390</v>
      </c>
    </row>
    <row r="58" ht="12.75">
      <c r="A58" s="46" t="s">
        <v>397</v>
      </c>
    </row>
    <row r="60" ht="12.75">
      <c r="A60" s="46" t="s">
        <v>398</v>
      </c>
    </row>
    <row r="61" ht="12.75">
      <c r="A61" s="46" t="s">
        <v>399</v>
      </c>
    </row>
    <row r="63" ht="12.75">
      <c r="A63" s="40" t="s">
        <v>364</v>
      </c>
    </row>
    <row r="64" ht="12.75">
      <c r="A64" s="60" t="s">
        <v>174</v>
      </c>
    </row>
    <row r="65" ht="12.75">
      <c r="A65" s="46" t="s">
        <v>173</v>
      </c>
    </row>
  </sheetData>
  <mergeCells count="7">
    <mergeCell ref="A2:E2"/>
    <mergeCell ref="A1:E1"/>
    <mergeCell ref="B10:C10"/>
    <mergeCell ref="D10:E10"/>
    <mergeCell ref="A3:E3"/>
    <mergeCell ref="D9:E9"/>
    <mergeCell ref="B9:C9"/>
  </mergeCells>
  <printOptions/>
  <pageMargins left="0.75" right="0.75" top="1" bottom="0.54" header="0.5" footer="0.5"/>
  <pageSetup horizontalDpi="300" verticalDpi="300" orientation="portrait" scale="79" r:id="rId1"/>
  <rowBreaks count="1" manualBreakCount="1">
    <brk id="6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39"/>
  <sheetViews>
    <sheetView zoomScale="90" zoomScaleNormal="90" zoomScaleSheetLayoutView="75" workbookViewId="0" topLeftCell="A37">
      <selection activeCell="H75" sqref="H75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5.140625" style="2" customWidth="1"/>
    <col min="6" max="6" width="20.00390625" style="2" bestFit="1" customWidth="1"/>
    <col min="7" max="7" width="4.8515625" style="2" customWidth="1"/>
    <col min="8" max="8" width="20.7109375" style="2" customWidth="1"/>
    <col min="9" max="9" width="13.57421875" style="2" customWidth="1"/>
    <col min="10" max="10" width="10.140625" style="2" customWidth="1"/>
    <col min="11" max="16384" width="9.7109375" style="2" customWidth="1"/>
  </cols>
  <sheetData>
    <row r="3" spans="1:11" ht="12" customHeight="1">
      <c r="A3" s="140" t="s">
        <v>12</v>
      </c>
      <c r="B3" s="140"/>
      <c r="C3" s="140"/>
      <c r="D3" s="140"/>
      <c r="E3" s="140"/>
      <c r="F3" s="140"/>
      <c r="G3" s="140"/>
      <c r="H3" s="140"/>
      <c r="I3" s="18"/>
      <c r="J3" s="18"/>
      <c r="K3" s="18"/>
    </row>
    <row r="4" spans="1:11" ht="12" customHeight="1">
      <c r="A4" s="140" t="s">
        <v>13</v>
      </c>
      <c r="B4" s="140"/>
      <c r="C4" s="140"/>
      <c r="D4" s="140"/>
      <c r="E4" s="140"/>
      <c r="F4" s="140"/>
      <c r="G4" s="140"/>
      <c r="H4" s="140"/>
      <c r="I4" s="18"/>
      <c r="J4" s="4"/>
      <c r="K4" s="4"/>
    </row>
    <row r="5" spans="1:11" ht="12" customHeight="1">
      <c r="A5" s="140" t="s">
        <v>14</v>
      </c>
      <c r="B5" s="140"/>
      <c r="C5" s="140"/>
      <c r="D5" s="140"/>
      <c r="E5" s="140"/>
      <c r="F5" s="140"/>
      <c r="G5" s="140"/>
      <c r="H5" s="140"/>
      <c r="I5" s="18"/>
      <c r="J5" s="4"/>
      <c r="K5" s="4"/>
    </row>
    <row r="6" spans="1:8" ht="12" customHeight="1">
      <c r="A6" s="8"/>
      <c r="H6" s="19"/>
    </row>
    <row r="7" spans="2:8" ht="12.75">
      <c r="B7" s="8" t="s">
        <v>358</v>
      </c>
      <c r="F7" s="16"/>
      <c r="G7" s="16"/>
      <c r="H7" s="16"/>
    </row>
    <row r="8" spans="1:8" ht="12" customHeight="1">
      <c r="A8" s="5"/>
      <c r="B8" s="68" t="s">
        <v>411</v>
      </c>
      <c r="C8" s="5"/>
      <c r="D8" s="5"/>
      <c r="F8" s="37" t="s">
        <v>95</v>
      </c>
      <c r="G8" s="16"/>
      <c r="H8" s="37" t="s">
        <v>84</v>
      </c>
    </row>
    <row r="9" spans="1:8" ht="12" customHeight="1">
      <c r="A9" s="5"/>
      <c r="B9" s="5"/>
      <c r="C9" s="5"/>
      <c r="D9" s="5"/>
      <c r="E9" s="24"/>
      <c r="F9" s="37" t="s">
        <v>85</v>
      </c>
      <c r="G9" s="38"/>
      <c r="H9" s="37" t="s">
        <v>83</v>
      </c>
    </row>
    <row r="10" spans="1:8" ht="12.75">
      <c r="A10" s="5"/>
      <c r="B10" s="5"/>
      <c r="C10" s="5"/>
      <c r="D10" s="5"/>
      <c r="E10" s="24"/>
      <c r="F10" s="79" t="s">
        <v>491</v>
      </c>
      <c r="G10" s="38"/>
      <c r="H10" s="79" t="s">
        <v>164</v>
      </c>
    </row>
    <row r="11" spans="1:8" ht="12.75">
      <c r="A11" s="5"/>
      <c r="B11" s="5"/>
      <c r="C11" s="5"/>
      <c r="D11" s="5"/>
      <c r="E11" s="24"/>
      <c r="F11" s="37" t="s">
        <v>0</v>
      </c>
      <c r="G11" s="38"/>
      <c r="H11" s="37" t="s">
        <v>0</v>
      </c>
    </row>
    <row r="12" spans="1:8" ht="12" customHeight="1">
      <c r="A12" s="5"/>
      <c r="B12" s="5"/>
      <c r="C12" s="5"/>
      <c r="D12" s="5"/>
      <c r="F12" s="77" t="s">
        <v>385</v>
      </c>
      <c r="G12" s="16"/>
      <c r="H12" s="77" t="s">
        <v>171</v>
      </c>
    </row>
    <row r="13" spans="1:4" ht="12" customHeight="1">
      <c r="A13" s="5"/>
      <c r="B13" s="36" t="s">
        <v>191</v>
      </c>
      <c r="C13" s="5"/>
      <c r="D13" s="5"/>
    </row>
    <row r="14" spans="1:4" ht="12" customHeight="1">
      <c r="A14" s="5"/>
      <c r="B14" s="5"/>
      <c r="C14" s="5"/>
      <c r="D14" s="5"/>
    </row>
    <row r="15" spans="2:9" ht="12.75" customHeight="1">
      <c r="B15" s="3" t="s">
        <v>175</v>
      </c>
      <c r="C15" s="5"/>
      <c r="D15" s="5"/>
      <c r="F15" s="2">
        <v>122825</v>
      </c>
      <c r="H15" s="2">
        <v>53037</v>
      </c>
      <c r="I15" s="5"/>
    </row>
    <row r="16" spans="2:9" ht="12.75" customHeight="1">
      <c r="B16" s="20" t="s">
        <v>176</v>
      </c>
      <c r="C16" s="5"/>
      <c r="D16" s="5"/>
      <c r="F16" s="2">
        <v>67733</v>
      </c>
      <c r="H16" s="2">
        <v>78985</v>
      </c>
      <c r="I16" s="5"/>
    </row>
    <row r="17" spans="2:9" ht="12.75" customHeight="1">
      <c r="B17" s="3" t="s">
        <v>177</v>
      </c>
      <c r="C17" s="12"/>
      <c r="F17" s="2">
        <v>216103</v>
      </c>
      <c r="H17" s="2">
        <v>275343</v>
      </c>
      <c r="I17" s="5"/>
    </row>
    <row r="18" spans="2:9" ht="12.75">
      <c r="B18" s="3" t="s">
        <v>178</v>
      </c>
      <c r="C18" s="5"/>
      <c r="D18" s="5"/>
      <c r="F18" s="2">
        <v>4416</v>
      </c>
      <c r="H18" s="2">
        <v>4457</v>
      </c>
      <c r="I18" s="5"/>
    </row>
    <row r="19" spans="2:9" ht="12.75">
      <c r="B19" s="3" t="s">
        <v>179</v>
      </c>
      <c r="C19" s="5"/>
      <c r="D19" s="5"/>
      <c r="F19" s="9">
        <v>0</v>
      </c>
      <c r="H19" s="2">
        <v>5513</v>
      </c>
      <c r="I19" s="5"/>
    </row>
    <row r="20" spans="2:9" ht="12.75">
      <c r="B20" s="3" t="s">
        <v>26</v>
      </c>
      <c r="C20" s="5"/>
      <c r="D20" s="5"/>
      <c r="F20" s="2">
        <v>5378</v>
      </c>
      <c r="H20" s="2">
        <v>1</v>
      </c>
      <c r="I20" s="5"/>
    </row>
    <row r="21" spans="2:9" ht="12.75">
      <c r="B21" s="26" t="s">
        <v>180</v>
      </c>
      <c r="C21" s="5"/>
      <c r="D21" s="5"/>
      <c r="F21" s="2">
        <v>22720</v>
      </c>
      <c r="H21" s="2">
        <v>23855</v>
      </c>
      <c r="I21" s="5"/>
    </row>
    <row r="22" spans="2:9" ht="12.75">
      <c r="B22" s="3" t="s">
        <v>181</v>
      </c>
      <c r="C22" s="5"/>
      <c r="D22" s="5"/>
      <c r="F22" s="2">
        <v>32755</v>
      </c>
      <c r="H22" s="2">
        <v>50540</v>
      </c>
      <c r="I22" s="5"/>
    </row>
    <row r="23" spans="2:9" ht="12.75">
      <c r="B23" s="3"/>
      <c r="C23" s="11"/>
      <c r="D23" s="5"/>
      <c r="F23" s="33">
        <f>SUM(F15:F22)</f>
        <v>471930</v>
      </c>
      <c r="H23" s="33">
        <f>SUM(H15:H22)</f>
        <v>491731</v>
      </c>
      <c r="I23" s="5"/>
    </row>
    <row r="24" ht="12" customHeight="1"/>
    <row r="25" ht="12" customHeight="1">
      <c r="B25" s="3"/>
    </row>
    <row r="26" spans="2:8" ht="12" customHeight="1">
      <c r="B26" s="8" t="s">
        <v>6</v>
      </c>
      <c r="F26" s="16"/>
      <c r="G26" s="16"/>
      <c r="H26" s="16"/>
    </row>
    <row r="27" spans="2:8" ht="12" customHeight="1">
      <c r="B27" s="3"/>
      <c r="F27" s="13"/>
      <c r="G27" s="16"/>
      <c r="H27" s="13"/>
    </row>
    <row r="28" spans="2:8" ht="12" customHeight="1">
      <c r="B28" s="3" t="s">
        <v>317</v>
      </c>
      <c r="F28" s="1">
        <v>4342</v>
      </c>
      <c r="G28" s="16"/>
      <c r="H28" s="81">
        <v>0</v>
      </c>
    </row>
    <row r="29" spans="2:8" ht="12" customHeight="1">
      <c r="B29" s="2" t="s">
        <v>182</v>
      </c>
      <c r="C29" s="12"/>
      <c r="F29" s="1">
        <v>262400</v>
      </c>
      <c r="G29" s="16"/>
      <c r="H29" s="1">
        <v>154452</v>
      </c>
    </row>
    <row r="30" spans="2:8" ht="12" customHeight="1">
      <c r="B30" s="3" t="s">
        <v>23</v>
      </c>
      <c r="C30" s="10"/>
      <c r="F30" s="1">
        <v>54870</v>
      </c>
      <c r="G30" s="16"/>
      <c r="H30" s="1">
        <v>71561</v>
      </c>
    </row>
    <row r="31" spans="2:8" ht="12" customHeight="1">
      <c r="B31" s="3" t="s">
        <v>33</v>
      </c>
      <c r="C31" s="10"/>
      <c r="F31" s="1">
        <v>46387</v>
      </c>
      <c r="G31" s="16"/>
      <c r="H31" s="1">
        <v>52353</v>
      </c>
    </row>
    <row r="32" spans="2:8" ht="12.75">
      <c r="B32" s="3" t="s">
        <v>183</v>
      </c>
      <c r="C32" s="10"/>
      <c r="F32" s="14">
        <v>17158</v>
      </c>
      <c r="G32" s="16"/>
      <c r="H32" s="14">
        <v>13776</v>
      </c>
    </row>
    <row r="33" spans="6:8" ht="12" customHeight="1">
      <c r="F33" s="14">
        <f>SUM(F27:F32)</f>
        <v>385157</v>
      </c>
      <c r="G33" s="16"/>
      <c r="H33" s="14">
        <f>SUM(H27:H32)</f>
        <v>292142</v>
      </c>
    </row>
    <row r="34" spans="6:8" ht="12" customHeight="1">
      <c r="F34" s="1"/>
      <c r="G34" s="16"/>
      <c r="H34" s="1"/>
    </row>
    <row r="35" spans="2:8" ht="12" customHeight="1">
      <c r="B35" s="8" t="s">
        <v>7</v>
      </c>
      <c r="F35" s="1"/>
      <c r="G35" s="16"/>
      <c r="H35" s="1"/>
    </row>
    <row r="36" spans="2:8" ht="12" customHeight="1">
      <c r="B36" s="3"/>
      <c r="F36" s="1"/>
      <c r="G36" s="16"/>
      <c r="H36" s="1"/>
    </row>
    <row r="37" spans="2:8" ht="12" customHeight="1">
      <c r="B37" s="3" t="s">
        <v>184</v>
      </c>
      <c r="C37" s="10"/>
      <c r="F37" s="1">
        <v>61321</v>
      </c>
      <c r="G37" s="16"/>
      <c r="H37" s="1">
        <v>63714</v>
      </c>
    </row>
    <row r="38" spans="2:8" ht="12" customHeight="1">
      <c r="B38" s="3" t="s">
        <v>32</v>
      </c>
      <c r="C38" s="10"/>
      <c r="F38" s="1">
        <v>61601</v>
      </c>
      <c r="G38" s="16"/>
      <c r="H38" s="1">
        <v>52914</v>
      </c>
    </row>
    <row r="39" spans="2:8" ht="12" customHeight="1">
      <c r="B39" s="3" t="s">
        <v>27</v>
      </c>
      <c r="C39" s="10"/>
      <c r="F39" s="1">
        <v>4446</v>
      </c>
      <c r="G39" s="16"/>
      <c r="H39" s="1">
        <v>1691</v>
      </c>
    </row>
    <row r="40" spans="3:8" ht="12" customHeight="1">
      <c r="C40" s="3"/>
      <c r="F40" s="34">
        <f>SUM(F37:F39)</f>
        <v>127368</v>
      </c>
      <c r="G40" s="16"/>
      <c r="H40" s="34">
        <f>SUM(H37:H39)</f>
        <v>118319</v>
      </c>
    </row>
    <row r="41" ht="12" customHeight="1"/>
    <row r="42" spans="2:8" ht="12" customHeight="1">
      <c r="B42" s="8" t="s">
        <v>8</v>
      </c>
      <c r="F42" s="2">
        <f>+F33-F40</f>
        <v>257789</v>
      </c>
      <c r="H42" s="2">
        <f>+H33-H40</f>
        <v>173823</v>
      </c>
    </row>
    <row r="43" spans="6:8" ht="13.5" customHeight="1" thickBot="1">
      <c r="F43" s="15">
        <f>+F42+F23</f>
        <v>729719</v>
      </c>
      <c r="H43" s="15">
        <f>+H42+H23</f>
        <v>665554</v>
      </c>
    </row>
    <row r="44" spans="6:8" ht="13.5" customHeight="1">
      <c r="F44" s="16"/>
      <c r="H44" s="16"/>
    </row>
    <row r="45" spans="2:8" ht="13.5" customHeight="1">
      <c r="B45" s="24" t="s">
        <v>20</v>
      </c>
      <c r="F45" s="16"/>
      <c r="H45" s="16"/>
    </row>
    <row r="46" spans="5:8" ht="12" customHeight="1">
      <c r="E46" s="16"/>
      <c r="F46" s="16"/>
      <c r="G46" s="16"/>
      <c r="H46" s="16"/>
    </row>
    <row r="47" spans="2:8" ht="12.75">
      <c r="B47" s="3" t="s">
        <v>28</v>
      </c>
      <c r="E47" s="16"/>
      <c r="F47" s="16">
        <v>320071</v>
      </c>
      <c r="G47" s="16"/>
      <c r="H47" s="16">
        <v>314667</v>
      </c>
    </row>
    <row r="48" spans="2:8" ht="12.75">
      <c r="B48" s="3" t="s">
        <v>29</v>
      </c>
      <c r="E48" s="16"/>
      <c r="F48" s="16">
        <v>337059</v>
      </c>
      <c r="G48" s="16"/>
      <c r="H48" s="16">
        <v>313218</v>
      </c>
    </row>
    <row r="49" spans="2:8" ht="12.75">
      <c r="B49" s="3" t="s">
        <v>112</v>
      </c>
      <c r="C49" s="10"/>
      <c r="E49" s="16"/>
      <c r="F49" s="39">
        <v>-1274</v>
      </c>
      <c r="G49" s="16"/>
      <c r="H49" s="39">
        <v>-1249</v>
      </c>
    </row>
    <row r="50" spans="2:8" ht="12.75">
      <c r="B50" s="2" t="s">
        <v>30</v>
      </c>
      <c r="C50" s="10"/>
      <c r="E50" s="16"/>
      <c r="F50" s="33">
        <f>SUM(F47:F49)</f>
        <v>655856</v>
      </c>
      <c r="G50" s="16"/>
      <c r="H50" s="33">
        <f>SUM(H47:H49)</f>
        <v>626636</v>
      </c>
    </row>
    <row r="51" spans="2:8" ht="12.75" hidden="1">
      <c r="B51" s="3" t="s">
        <v>185</v>
      </c>
      <c r="C51" s="3"/>
      <c r="F51" s="86">
        <v>0</v>
      </c>
      <c r="H51" s="9">
        <v>0</v>
      </c>
    </row>
    <row r="52" spans="2:8" ht="12.75">
      <c r="B52" s="3"/>
      <c r="C52" s="3"/>
      <c r="F52" s="86"/>
      <c r="H52" s="9"/>
    </row>
    <row r="53" spans="2:3" ht="12.75">
      <c r="B53" s="3"/>
      <c r="C53" s="3"/>
    </row>
    <row r="54" spans="2:8" ht="12.75">
      <c r="B54" s="3" t="s">
        <v>186</v>
      </c>
      <c r="C54" s="3"/>
      <c r="F54" s="13">
        <v>1318</v>
      </c>
      <c r="H54" s="13">
        <v>1692</v>
      </c>
    </row>
    <row r="55" spans="2:8" ht="12.75">
      <c r="B55" s="3" t="s">
        <v>187</v>
      </c>
      <c r="F55" s="1">
        <v>70519</v>
      </c>
      <c r="H55" s="1">
        <v>31278</v>
      </c>
    </row>
    <row r="56" spans="2:8" ht="12" customHeight="1">
      <c r="B56" s="3" t="s">
        <v>190</v>
      </c>
      <c r="F56" s="1">
        <v>2026</v>
      </c>
      <c r="H56" s="14">
        <v>5948</v>
      </c>
    </row>
    <row r="57" spans="2:8" ht="13.5" customHeight="1">
      <c r="B57" s="3" t="s">
        <v>31</v>
      </c>
      <c r="F57" s="34">
        <f>SUM(F54:F56)</f>
        <v>73863</v>
      </c>
      <c r="H57" s="34">
        <f>SUM(H54:H56)</f>
        <v>38918</v>
      </c>
    </row>
    <row r="58" spans="2:8" ht="13.5" customHeight="1">
      <c r="B58" s="3"/>
      <c r="F58" s="16"/>
      <c r="H58" s="16"/>
    </row>
    <row r="59" spans="2:8" ht="13.5" customHeight="1" thickBot="1">
      <c r="B59" s="3"/>
      <c r="F59" s="42">
        <f>+F50+F57</f>
        <v>729719</v>
      </c>
      <c r="H59" s="42">
        <f>+H50+H57</f>
        <v>665554</v>
      </c>
    </row>
    <row r="60" spans="2:8" ht="13.5" customHeight="1">
      <c r="B60" s="3"/>
      <c r="F60" s="16"/>
      <c r="H60" s="16"/>
    </row>
    <row r="61" spans="2:8" ht="13.5" customHeight="1">
      <c r="B61" s="3"/>
      <c r="F61" s="16"/>
      <c r="H61" s="16"/>
    </row>
    <row r="62" spans="2:8" ht="13.5" customHeight="1">
      <c r="B62" s="40"/>
      <c r="C62" s="16"/>
      <c r="D62" s="16"/>
      <c r="E62" s="16"/>
      <c r="F62" s="41"/>
      <c r="G62" s="16"/>
      <c r="H62" s="41"/>
    </row>
    <row r="63" spans="2:8" ht="13.5" customHeight="1">
      <c r="B63" s="40" t="s">
        <v>365</v>
      </c>
      <c r="C63" s="16"/>
      <c r="D63" s="16"/>
      <c r="E63" s="16"/>
      <c r="F63" s="17"/>
      <c r="G63" s="16"/>
      <c r="H63" s="17"/>
    </row>
    <row r="64" ht="12" customHeight="1">
      <c r="B64" s="60" t="s">
        <v>165</v>
      </c>
    </row>
    <row r="65" ht="12" customHeight="1">
      <c r="B65" s="2" t="s">
        <v>160</v>
      </c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spans="1:2" ht="12" customHeight="1">
      <c r="A100" s="3"/>
      <c r="B100" s="26"/>
    </row>
    <row r="101" ht="12" customHeight="1">
      <c r="B101" s="26"/>
    </row>
    <row r="102" ht="12" customHeight="1"/>
    <row r="103" spans="1:2" ht="12" customHeight="1">
      <c r="A103" s="3"/>
      <c r="B103" s="3"/>
    </row>
    <row r="104" ht="12" customHeight="1">
      <c r="A104" s="3"/>
    </row>
    <row r="105" spans="1:2" ht="12" customHeight="1">
      <c r="A105" s="3"/>
      <c r="B105" s="3"/>
    </row>
    <row r="106" ht="12" customHeight="1"/>
    <row r="107" spans="1:2" ht="12" customHeight="1">
      <c r="A107" s="3"/>
      <c r="B107" s="3"/>
    </row>
    <row r="108" ht="12" customHeight="1"/>
    <row r="109" ht="12" customHeight="1">
      <c r="F109" s="6"/>
    </row>
    <row r="110" ht="12" customHeight="1"/>
    <row r="111" spans="2:6" ht="12" customHeight="1">
      <c r="B111" s="3"/>
      <c r="F111" s="7"/>
    </row>
    <row r="112" spans="2:6" ht="12" customHeight="1">
      <c r="B112" s="3"/>
      <c r="F112" s="7"/>
    </row>
    <row r="113" spans="2:6" ht="12" customHeight="1">
      <c r="B113" s="3"/>
      <c r="F113" s="25"/>
    </row>
    <row r="114" ht="12" customHeight="1"/>
    <row r="115" ht="12" customHeight="1">
      <c r="F115" s="7"/>
    </row>
    <row r="116" ht="12" customHeight="1"/>
    <row r="117" ht="12" customHeight="1"/>
    <row r="118" spans="1:2" ht="12" customHeight="1">
      <c r="A118" s="3"/>
      <c r="B118" s="3"/>
    </row>
    <row r="119" ht="12" customHeight="1"/>
    <row r="120" spans="1:2" ht="12" customHeight="1">
      <c r="A120" s="3"/>
      <c r="B120" s="3"/>
    </row>
    <row r="121" ht="12" customHeight="1"/>
    <row r="122" ht="12" customHeight="1">
      <c r="F122" s="6"/>
    </row>
    <row r="123" ht="12" customHeight="1"/>
    <row r="124" spans="2:6" ht="12" customHeight="1">
      <c r="B124" s="3"/>
      <c r="F124" s="7"/>
    </row>
    <row r="125" ht="12" customHeight="1"/>
    <row r="126" spans="1:2" ht="12" customHeight="1">
      <c r="A126" s="3"/>
      <c r="B126" s="26"/>
    </row>
    <row r="127" ht="12" customHeight="1">
      <c r="B127" s="26"/>
    </row>
    <row r="128" ht="12" customHeight="1"/>
    <row r="129" ht="12" customHeight="1">
      <c r="F129" s="6"/>
    </row>
    <row r="130" ht="12" customHeight="1"/>
    <row r="131" ht="12" customHeight="1">
      <c r="B131" s="3"/>
    </row>
    <row r="132" ht="12" customHeight="1"/>
    <row r="133" ht="12" customHeight="1">
      <c r="B133" s="3"/>
    </row>
    <row r="134" ht="12" customHeight="1"/>
    <row r="135" ht="12" customHeight="1">
      <c r="B135" s="3"/>
    </row>
    <row r="136" ht="12" customHeight="1"/>
    <row r="137" spans="1:2" ht="12" customHeight="1">
      <c r="A137" s="3"/>
      <c r="B137" s="26"/>
    </row>
    <row r="138" ht="12" customHeight="1">
      <c r="B138" s="26"/>
    </row>
    <row r="139" ht="12" customHeight="1">
      <c r="B139" s="26"/>
    </row>
    <row r="140" ht="12" customHeight="1"/>
    <row r="141" spans="1:2" ht="12" customHeight="1">
      <c r="A141" s="3"/>
      <c r="B141" s="26"/>
    </row>
    <row r="142" ht="12" customHeight="1">
      <c r="B142" s="26"/>
    </row>
    <row r="143" ht="12" customHeight="1"/>
    <row r="144" spans="1:2" ht="12" customHeight="1">
      <c r="A144" s="3"/>
      <c r="B144" s="3"/>
    </row>
    <row r="145" ht="12" customHeight="1"/>
    <row r="146" spans="1:2" ht="12" customHeight="1">
      <c r="A146" s="3"/>
      <c r="B146" s="26"/>
    </row>
    <row r="147" ht="12" customHeight="1">
      <c r="B147" s="26"/>
    </row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spans="1:2" ht="12" customHeight="1">
      <c r="A157" s="3"/>
      <c r="B157" s="3"/>
    </row>
    <row r="158" ht="12" customHeight="1"/>
    <row r="159" ht="12" customHeight="1">
      <c r="F159" s="6"/>
    </row>
    <row r="160" ht="12" customHeight="1"/>
    <row r="161" ht="12" customHeight="1">
      <c r="B161" s="3"/>
    </row>
    <row r="162" spans="3:6" ht="12" customHeight="1">
      <c r="C162" s="3"/>
      <c r="F162" s="7"/>
    </row>
    <row r="163" spans="3:6" ht="12" customHeight="1">
      <c r="C163" s="3"/>
      <c r="F163" s="7"/>
    </row>
    <row r="164" ht="12" customHeight="1"/>
    <row r="165" ht="12" customHeight="1">
      <c r="F165" s="7"/>
    </row>
    <row r="166" ht="12" customHeight="1"/>
    <row r="167" spans="1:2" ht="12" customHeight="1">
      <c r="A167" s="3"/>
      <c r="B167" s="3"/>
    </row>
    <row r="168" ht="12" customHeight="1"/>
    <row r="169" spans="1:2" ht="12" customHeight="1">
      <c r="A169" s="3"/>
      <c r="B169" s="3"/>
    </row>
    <row r="170" ht="12" customHeight="1"/>
    <row r="171" spans="1:2" ht="12" customHeight="1">
      <c r="A171" s="3"/>
      <c r="B171" s="3"/>
    </row>
    <row r="172" ht="12" customHeight="1"/>
    <row r="173" spans="1:2" ht="12" customHeight="1">
      <c r="A173" s="3"/>
      <c r="B173" s="3"/>
    </row>
    <row r="174" ht="12" customHeight="1"/>
    <row r="175" spans="1:2" ht="12" customHeight="1">
      <c r="A175" s="3"/>
      <c r="B175" s="3"/>
    </row>
    <row r="176" ht="12" customHeight="1"/>
    <row r="177" spans="1:2" ht="12" customHeight="1">
      <c r="A177" s="3"/>
      <c r="B177" s="3"/>
    </row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>
      <c r="A190" s="3"/>
    </row>
    <row r="191" ht="12" customHeight="1">
      <c r="A191" s="3"/>
    </row>
    <row r="192" ht="12" customHeight="1">
      <c r="A192" s="3"/>
    </row>
    <row r="193" ht="12" customHeight="1"/>
    <row r="194" ht="12" customHeight="1">
      <c r="A194" s="3"/>
    </row>
    <row r="195" ht="12" customHeight="1"/>
    <row r="196" spans="1:2" ht="12" customHeight="1">
      <c r="A196" s="3"/>
      <c r="B196" s="3"/>
    </row>
    <row r="197" ht="12" customHeight="1"/>
    <row r="198" spans="1:2" ht="12" customHeight="1">
      <c r="A198" s="3"/>
      <c r="B198" s="3"/>
    </row>
    <row r="199" ht="12" customHeight="1">
      <c r="B199" s="3"/>
    </row>
    <row r="200" ht="12" customHeight="1"/>
    <row r="201" spans="1:2" ht="12" customHeight="1">
      <c r="A201" s="3"/>
      <c r="B201" s="3"/>
    </row>
    <row r="202" ht="12" customHeight="1"/>
    <row r="203" spans="1:2" ht="12" customHeight="1">
      <c r="A203" s="3"/>
      <c r="B203" s="3"/>
    </row>
    <row r="204" ht="12" customHeight="1"/>
    <row r="205" ht="12" customHeight="1"/>
    <row r="206" ht="12" customHeight="1">
      <c r="A206" s="3"/>
    </row>
    <row r="207" ht="12" customHeight="1"/>
    <row r="208" ht="12" customHeight="1"/>
    <row r="209" ht="12" customHeight="1">
      <c r="A209" s="3"/>
    </row>
    <row r="210" ht="12" customHeight="1">
      <c r="A210" s="3"/>
    </row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>
      <c r="C369" s="3" t="s">
        <v>1</v>
      </c>
    </row>
    <row r="370" ht="12" customHeight="1"/>
    <row r="371" ht="12" customHeight="1">
      <c r="C371" s="3" t="s">
        <v>2</v>
      </c>
    </row>
    <row r="372" ht="12" customHeight="1"/>
    <row r="373" ht="12" customHeight="1">
      <c r="C373" s="3" t="s">
        <v>3</v>
      </c>
    </row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>
      <c r="A1226" s="3" t="s">
        <v>4</v>
      </c>
    </row>
    <row r="1227" ht="12" customHeight="1"/>
    <row r="1228" ht="12" customHeight="1">
      <c r="A1228" s="3" t="s">
        <v>1</v>
      </c>
    </row>
    <row r="1229" ht="12" customHeight="1"/>
    <row r="1230" ht="12" customHeight="1">
      <c r="A1230" s="3" t="s">
        <v>2</v>
      </c>
    </row>
    <row r="1231" ht="12" customHeight="1"/>
    <row r="1232" ht="12" customHeight="1">
      <c r="A1232" s="3" t="s">
        <v>5</v>
      </c>
    </row>
    <row r="1233" ht="12" customHeight="1">
      <c r="A1233" s="3" t="s">
        <v>4</v>
      </c>
    </row>
    <row r="1234" ht="12" customHeight="1"/>
    <row r="1235" ht="12" customHeight="1">
      <c r="A1235" s="3" t="s">
        <v>1</v>
      </c>
    </row>
    <row r="1236" ht="12" customHeight="1"/>
    <row r="1237" ht="12" customHeight="1">
      <c r="A1237" s="3" t="s">
        <v>2</v>
      </c>
    </row>
    <row r="1238" ht="12" customHeight="1"/>
    <row r="1239" ht="12" customHeight="1">
      <c r="A1239" s="3" t="s">
        <v>5</v>
      </c>
    </row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635" ht="12" customHeight="1"/>
    <row r="1637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</sheetData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="90" zoomScaleSheetLayoutView="90" workbookViewId="0" topLeftCell="A9">
      <pane xSplit="1" ySplit="5" topLeftCell="C30" activePane="bottomRight" state="frozen"/>
      <selection pane="topLeft" activeCell="A9" sqref="A9"/>
      <selection pane="topRight" activeCell="B9" sqref="B9"/>
      <selection pane="bottomLeft" activeCell="A14" sqref="A14"/>
      <selection pane="bottomRight" activeCell="J65" sqref="J65"/>
    </sheetView>
  </sheetViews>
  <sheetFormatPr defaultColWidth="9.140625" defaultRowHeight="12.75"/>
  <cols>
    <col min="1" max="1" width="31.28125" style="46" customWidth="1"/>
    <col min="2" max="2" width="13.140625" style="46" customWidth="1"/>
    <col min="3" max="4" width="12.28125" style="46" customWidth="1"/>
    <col min="5" max="7" width="14.421875" style="46" customWidth="1"/>
    <col min="8" max="8" width="15.00390625" style="46" customWidth="1"/>
    <col min="9" max="9" width="13.28125" style="46" customWidth="1"/>
    <col min="10" max="10" width="15.00390625" style="46" customWidth="1"/>
    <col min="11" max="11" width="11.421875" style="46" customWidth="1"/>
    <col min="12" max="16384" width="9.140625" style="46" customWidth="1"/>
  </cols>
  <sheetData>
    <row r="1" spans="1:11" ht="12.75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>
      <c r="A2" s="140" t="s">
        <v>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2.75">
      <c r="A3" s="140" t="s">
        <v>14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ht="12.75">
      <c r="A5" s="45" t="s">
        <v>362</v>
      </c>
    </row>
    <row r="6" ht="12.75">
      <c r="A6" s="78" t="s">
        <v>412</v>
      </c>
    </row>
    <row r="7" ht="12.75">
      <c r="A7" s="78"/>
    </row>
    <row r="8" spans="1:11" ht="12.75">
      <c r="A8" s="78"/>
      <c r="B8" s="111" t="s">
        <v>306</v>
      </c>
      <c r="C8" s="109"/>
      <c r="D8" s="110"/>
      <c r="E8" s="110" t="s">
        <v>305</v>
      </c>
      <c r="F8" s="109"/>
      <c r="G8" s="109"/>
      <c r="H8" s="109"/>
      <c r="I8" s="109"/>
      <c r="J8" s="47" t="s">
        <v>167</v>
      </c>
      <c r="K8" s="47" t="s">
        <v>38</v>
      </c>
    </row>
    <row r="9" spans="6:10" ht="12.75">
      <c r="F9" s="47" t="s">
        <v>114</v>
      </c>
      <c r="G9" s="47"/>
      <c r="J9" s="47" t="s">
        <v>278</v>
      </c>
    </row>
    <row r="10" spans="2:11" ht="12.75">
      <c r="B10" s="47" t="s">
        <v>36</v>
      </c>
      <c r="C10" s="47" t="s">
        <v>81</v>
      </c>
      <c r="D10" s="47" t="s">
        <v>107</v>
      </c>
      <c r="E10" s="47" t="s">
        <v>109</v>
      </c>
      <c r="F10" s="47" t="s">
        <v>110</v>
      </c>
      <c r="G10" s="47" t="s">
        <v>301</v>
      </c>
      <c r="H10" s="47" t="s">
        <v>111</v>
      </c>
      <c r="I10" s="47" t="s">
        <v>38</v>
      </c>
      <c r="J10" s="47"/>
      <c r="K10" s="47"/>
    </row>
    <row r="11" spans="2:11" ht="12.75">
      <c r="B11" s="47" t="s">
        <v>37</v>
      </c>
      <c r="C11" s="47" t="s">
        <v>82</v>
      </c>
      <c r="D11" s="47" t="s">
        <v>108</v>
      </c>
      <c r="E11" s="47" t="s">
        <v>29</v>
      </c>
      <c r="F11" s="47" t="s">
        <v>29</v>
      </c>
      <c r="G11" s="47" t="s">
        <v>302</v>
      </c>
      <c r="H11" s="47" t="s">
        <v>127</v>
      </c>
      <c r="I11" s="47"/>
      <c r="J11" s="47"/>
      <c r="K11" s="47"/>
    </row>
    <row r="12" spans="2:11" ht="12.75">
      <c r="B12" s="47"/>
      <c r="C12" s="47"/>
      <c r="D12" s="47"/>
      <c r="E12" s="47"/>
      <c r="F12" s="47"/>
      <c r="G12" s="47"/>
      <c r="H12" s="48"/>
      <c r="I12" s="48"/>
      <c r="J12" s="48"/>
      <c r="K12" s="47"/>
    </row>
    <row r="13" spans="2:11" ht="12.75">
      <c r="B13" s="47" t="s">
        <v>0</v>
      </c>
      <c r="C13" s="47" t="s">
        <v>0</v>
      </c>
      <c r="D13" s="47" t="s">
        <v>0</v>
      </c>
      <c r="E13" s="47" t="s">
        <v>0</v>
      </c>
      <c r="F13" s="47" t="s">
        <v>0</v>
      </c>
      <c r="G13" s="47" t="s">
        <v>0</v>
      </c>
      <c r="H13" s="47" t="s">
        <v>0</v>
      </c>
      <c r="I13" s="47" t="s">
        <v>0</v>
      </c>
      <c r="J13" s="47" t="s">
        <v>0</v>
      </c>
      <c r="K13" s="47" t="s">
        <v>0</v>
      </c>
    </row>
    <row r="14" spans="2:11" ht="12.75"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66" t="s">
        <v>169</v>
      </c>
      <c r="B15" s="75">
        <v>314667</v>
      </c>
      <c r="C15" s="75">
        <v>-1249</v>
      </c>
      <c r="D15" s="75">
        <v>116320</v>
      </c>
      <c r="E15" s="75">
        <v>77307</v>
      </c>
      <c r="F15" s="75">
        <v>11460</v>
      </c>
      <c r="G15" s="83">
        <v>0</v>
      </c>
      <c r="H15" s="75">
        <v>109380</v>
      </c>
      <c r="I15" s="75">
        <f>SUM(B15:H15)</f>
        <v>627885</v>
      </c>
      <c r="J15" s="83">
        <v>0</v>
      </c>
      <c r="K15" s="75">
        <f>+I15+J15</f>
        <v>627885</v>
      </c>
    </row>
    <row r="16" spans="1:11" ht="12.75">
      <c r="A16" s="46" t="s">
        <v>170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2.75">
      <c r="A17" s="46" t="s">
        <v>166</v>
      </c>
      <c r="B17" s="87">
        <v>0</v>
      </c>
      <c r="C17" s="87">
        <v>0</v>
      </c>
      <c r="D17" s="87">
        <v>0</v>
      </c>
      <c r="E17" s="87">
        <v>0</v>
      </c>
      <c r="F17" s="88">
        <v>-469</v>
      </c>
      <c r="G17" s="88">
        <v>0</v>
      </c>
      <c r="H17" s="85">
        <v>-780</v>
      </c>
      <c r="I17" s="82">
        <f>SUM(B17:H17)</f>
        <v>-1249</v>
      </c>
      <c r="J17" s="85">
        <v>0</v>
      </c>
      <c r="K17" s="82">
        <f>+I17+J17</f>
        <v>-1249</v>
      </c>
    </row>
    <row r="18" spans="1:11" ht="12.75">
      <c r="A18" s="66" t="s">
        <v>168</v>
      </c>
      <c r="B18" s="101">
        <f aca="true" t="shared" si="0" ref="B18:H18">SUM(B15:B17)</f>
        <v>314667</v>
      </c>
      <c r="C18" s="101">
        <f t="shared" si="0"/>
        <v>-1249</v>
      </c>
      <c r="D18" s="101">
        <f t="shared" si="0"/>
        <v>116320</v>
      </c>
      <c r="E18" s="101">
        <f t="shared" si="0"/>
        <v>77307</v>
      </c>
      <c r="F18" s="101">
        <f t="shared" si="0"/>
        <v>10991</v>
      </c>
      <c r="G18" s="101">
        <f t="shared" si="0"/>
        <v>0</v>
      </c>
      <c r="H18" s="101">
        <f t="shared" si="0"/>
        <v>108600</v>
      </c>
      <c r="I18" s="75">
        <f>SUM(B18:H18)</f>
        <v>626636</v>
      </c>
      <c r="J18" s="101">
        <f>SUM(J15:J17)</f>
        <v>0</v>
      </c>
      <c r="K18" s="101">
        <f>SUM(K15:K17)</f>
        <v>626636</v>
      </c>
    </row>
    <row r="19" spans="1:11" ht="12.75">
      <c r="A19" s="46" t="s">
        <v>300</v>
      </c>
      <c r="B19" s="83">
        <v>0</v>
      </c>
      <c r="C19" s="83">
        <v>0</v>
      </c>
      <c r="D19" s="83">
        <v>0</v>
      </c>
      <c r="E19" s="83">
        <v>0</v>
      </c>
      <c r="F19" s="83">
        <v>0</v>
      </c>
      <c r="G19" s="75">
        <v>2</v>
      </c>
      <c r="H19" s="75">
        <f>-G19</f>
        <v>-2</v>
      </c>
      <c r="I19" s="103">
        <f>SUM(B19:H19)</f>
        <v>0</v>
      </c>
      <c r="J19" s="104">
        <v>0</v>
      </c>
      <c r="K19" s="83">
        <f>+I19+J19</f>
        <v>0</v>
      </c>
    </row>
    <row r="20" spans="1:11" ht="12.75">
      <c r="A20" s="46" t="s">
        <v>200</v>
      </c>
      <c r="B20" s="87">
        <v>0</v>
      </c>
      <c r="C20" s="87">
        <v>0</v>
      </c>
      <c r="D20" s="87">
        <v>0</v>
      </c>
      <c r="E20" s="125">
        <v>-59390</v>
      </c>
      <c r="F20" s="88">
        <v>0</v>
      </c>
      <c r="G20" s="88">
        <v>0</v>
      </c>
      <c r="H20" s="85">
        <v>53408</v>
      </c>
      <c r="I20" s="82">
        <f>SUM(B20:H20)</f>
        <v>-5982</v>
      </c>
      <c r="J20" s="85">
        <v>0</v>
      </c>
      <c r="K20" s="82">
        <f>+I20+J20</f>
        <v>-5982</v>
      </c>
    </row>
    <row r="21" spans="1:11" ht="12.75">
      <c r="A21" s="66"/>
      <c r="B21" s="75">
        <f>SUM(B18:B20)</f>
        <v>314667</v>
      </c>
      <c r="C21" s="75">
        <f aca="true" t="shared" si="1" ref="C21:K21">SUM(C18:C20)</f>
        <v>-1249</v>
      </c>
      <c r="D21" s="75">
        <f t="shared" si="1"/>
        <v>116320</v>
      </c>
      <c r="E21" s="75">
        <f t="shared" si="1"/>
        <v>17917</v>
      </c>
      <c r="F21" s="75">
        <f t="shared" si="1"/>
        <v>10991</v>
      </c>
      <c r="G21" s="103">
        <f t="shared" si="1"/>
        <v>2</v>
      </c>
      <c r="H21" s="75">
        <f t="shared" si="1"/>
        <v>162006</v>
      </c>
      <c r="I21" s="75">
        <f>SUM(B21:H21)</f>
        <v>620654</v>
      </c>
      <c r="J21" s="83">
        <f t="shared" si="1"/>
        <v>0</v>
      </c>
      <c r="K21" s="75">
        <f t="shared" si="1"/>
        <v>620654</v>
      </c>
    </row>
    <row r="22" spans="1:11" ht="12.75">
      <c r="A22" s="20" t="s">
        <v>402</v>
      </c>
      <c r="B22" s="75"/>
      <c r="C22" s="75"/>
      <c r="D22" s="75"/>
      <c r="E22" s="75"/>
      <c r="F22" s="75"/>
      <c r="G22" s="103"/>
      <c r="H22" s="75"/>
      <c r="I22" s="75"/>
      <c r="J22" s="83"/>
      <c r="K22" s="75"/>
    </row>
    <row r="23" spans="1:11" ht="12.75">
      <c r="A23" s="20" t="s">
        <v>403</v>
      </c>
      <c r="B23" s="75">
        <v>5404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5">
        <f aca="true" t="shared" si="2" ref="I23:I34">SUM(B23:H23)</f>
        <v>5404</v>
      </c>
      <c r="J23" s="83"/>
      <c r="K23" s="70">
        <f aca="true" t="shared" si="3" ref="K23:K31">+I23+J23</f>
        <v>5404</v>
      </c>
    </row>
    <row r="24" spans="1:11" ht="12.75">
      <c r="A24" s="46" t="s">
        <v>128</v>
      </c>
      <c r="B24" s="70">
        <v>0</v>
      </c>
      <c r="C24" s="70">
        <v>-25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5">
        <f t="shared" si="2"/>
        <v>-25</v>
      </c>
      <c r="J24" s="70">
        <v>0</v>
      </c>
      <c r="K24" s="70">
        <f t="shared" si="3"/>
        <v>-25</v>
      </c>
    </row>
    <row r="25" spans="1:11" ht="12.75">
      <c r="A25" s="46" t="s">
        <v>149</v>
      </c>
      <c r="B25" s="70">
        <v>0</v>
      </c>
      <c r="C25" s="70">
        <v>0</v>
      </c>
      <c r="D25" s="70">
        <v>0</v>
      </c>
      <c r="E25" s="70">
        <v>0</v>
      </c>
      <c r="F25" s="70">
        <v>1669</v>
      </c>
      <c r="G25" s="70">
        <v>0</v>
      </c>
      <c r="H25" s="70">
        <v>0</v>
      </c>
      <c r="I25" s="75">
        <f t="shared" si="2"/>
        <v>1669</v>
      </c>
      <c r="J25" s="70">
        <v>0</v>
      </c>
      <c r="K25" s="70">
        <f t="shared" si="3"/>
        <v>1669</v>
      </c>
    </row>
    <row r="26" spans="1:11" ht="12.75">
      <c r="A26" s="46" t="s">
        <v>349</v>
      </c>
      <c r="B26" s="70">
        <v>0</v>
      </c>
      <c r="C26" s="70">
        <v>0</v>
      </c>
      <c r="D26" s="70">
        <v>0</v>
      </c>
      <c r="E26" s="70">
        <f>-2595</f>
        <v>-2595</v>
      </c>
      <c r="F26" s="70">
        <v>0</v>
      </c>
      <c r="G26" s="70">
        <v>0</v>
      </c>
      <c r="H26" s="70">
        <v>0</v>
      </c>
      <c r="I26" s="75">
        <f>SUM(B26:H26)</f>
        <v>-2595</v>
      </c>
      <c r="J26" s="70">
        <v>0</v>
      </c>
      <c r="K26" s="70">
        <f t="shared" si="3"/>
        <v>-2595</v>
      </c>
    </row>
    <row r="27" spans="1:11" ht="12.75">
      <c r="A27" s="46" t="s">
        <v>318</v>
      </c>
      <c r="B27" s="70">
        <v>0</v>
      </c>
      <c r="C27" s="70">
        <v>0</v>
      </c>
      <c r="D27" s="70">
        <v>0</v>
      </c>
      <c r="E27" s="70">
        <v>400</v>
      </c>
      <c r="F27" s="70">
        <v>0</v>
      </c>
      <c r="G27" s="70">
        <v>0</v>
      </c>
      <c r="H27" s="70">
        <v>0</v>
      </c>
      <c r="I27" s="75">
        <f>SUM(B27:H27)</f>
        <v>400</v>
      </c>
      <c r="J27" s="70">
        <v>0</v>
      </c>
      <c r="K27" s="70">
        <f t="shared" si="3"/>
        <v>400</v>
      </c>
    </row>
    <row r="28" spans="1:11" ht="12.75">
      <c r="A28" s="46" t="s">
        <v>154</v>
      </c>
      <c r="B28" s="70">
        <v>0</v>
      </c>
      <c r="C28" s="70">
        <v>0</v>
      </c>
      <c r="D28" s="70">
        <v>0</v>
      </c>
      <c r="E28" s="70">
        <v>-2054</v>
      </c>
      <c r="F28" s="70">
        <v>0</v>
      </c>
      <c r="G28" s="70">
        <v>0</v>
      </c>
      <c r="H28" s="70">
        <v>2054</v>
      </c>
      <c r="I28" s="103">
        <f t="shared" si="2"/>
        <v>0</v>
      </c>
      <c r="J28" s="70">
        <v>0</v>
      </c>
      <c r="K28" s="70">
        <f t="shared" si="3"/>
        <v>0</v>
      </c>
    </row>
    <row r="29" spans="1:11" ht="12.75">
      <c r="A29" s="2" t="s">
        <v>404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661</v>
      </c>
      <c r="H29" s="70">
        <v>0</v>
      </c>
      <c r="I29" s="103">
        <f t="shared" si="2"/>
        <v>661</v>
      </c>
      <c r="J29" s="70">
        <v>0</v>
      </c>
      <c r="K29" s="70">
        <f t="shared" si="3"/>
        <v>661</v>
      </c>
    </row>
    <row r="30" spans="1:11" ht="12.75">
      <c r="A30" s="2" t="s">
        <v>405</v>
      </c>
      <c r="B30" s="70"/>
      <c r="C30" s="70"/>
      <c r="D30" s="70"/>
      <c r="E30" s="70"/>
      <c r="F30" s="70"/>
      <c r="G30" s="70"/>
      <c r="H30" s="70"/>
      <c r="I30" s="103"/>
      <c r="J30" s="70"/>
      <c r="K30" s="70"/>
    </row>
    <row r="31" spans="1:11" ht="12.75">
      <c r="A31" s="66" t="s">
        <v>337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34193</v>
      </c>
      <c r="I31" s="75">
        <f t="shared" si="2"/>
        <v>34193</v>
      </c>
      <c r="J31" s="70">
        <v>0</v>
      </c>
      <c r="K31" s="70">
        <f t="shared" si="3"/>
        <v>34193</v>
      </c>
    </row>
    <row r="32" spans="1:11" ht="12.75">
      <c r="A32" s="46" t="s">
        <v>313</v>
      </c>
      <c r="B32" s="70"/>
      <c r="C32" s="70"/>
      <c r="D32" s="70"/>
      <c r="E32" s="70"/>
      <c r="F32" s="70"/>
      <c r="G32" s="70"/>
      <c r="H32" s="70"/>
      <c r="I32" s="75"/>
      <c r="J32" s="70"/>
      <c r="K32" s="70"/>
    </row>
    <row r="33" spans="1:11" ht="12.75">
      <c r="A33" s="114" t="s">
        <v>316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-4505</v>
      </c>
      <c r="I33" s="75">
        <f t="shared" si="2"/>
        <v>-4505</v>
      </c>
      <c r="J33" s="70">
        <v>0</v>
      </c>
      <c r="K33" s="70">
        <f>+I33+J33</f>
        <v>-4505</v>
      </c>
    </row>
    <row r="34" spans="1:11" ht="13.5" thickBot="1">
      <c r="A34" s="66" t="s">
        <v>422</v>
      </c>
      <c r="B34" s="50">
        <f aca="true" t="shared" si="4" ref="B34:G34">SUM(B21:B31)</f>
        <v>320071</v>
      </c>
      <c r="C34" s="50">
        <f t="shared" si="4"/>
        <v>-1274</v>
      </c>
      <c r="D34" s="50">
        <f t="shared" si="4"/>
        <v>116320</v>
      </c>
      <c r="E34" s="50">
        <f t="shared" si="4"/>
        <v>13668</v>
      </c>
      <c r="F34" s="50">
        <f t="shared" si="4"/>
        <v>12660</v>
      </c>
      <c r="G34" s="50">
        <f t="shared" si="4"/>
        <v>663</v>
      </c>
      <c r="H34" s="50">
        <f>SUM(H21:H33)</f>
        <v>193748</v>
      </c>
      <c r="I34" s="105">
        <f t="shared" si="2"/>
        <v>655856</v>
      </c>
      <c r="J34" s="102">
        <f>SUM(J21:J31)</f>
        <v>0</v>
      </c>
      <c r="K34" s="50">
        <f>SUM(K21:K33)</f>
        <v>655856</v>
      </c>
    </row>
    <row r="35" spans="2:11" ht="13.5" thickTop="1"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2:11" ht="12.75"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8" spans="1:11" ht="12.75">
      <c r="A38" s="66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12.75">
      <c r="A39" s="46" t="s">
        <v>162</v>
      </c>
      <c r="B39" s="75">
        <v>314667</v>
      </c>
      <c r="C39" s="75">
        <v>-1237</v>
      </c>
      <c r="D39" s="75">
        <v>116320</v>
      </c>
      <c r="E39" s="75">
        <v>77530</v>
      </c>
      <c r="F39" s="75">
        <v>11622</v>
      </c>
      <c r="G39" s="83">
        <v>0</v>
      </c>
      <c r="H39" s="75">
        <v>103553</v>
      </c>
      <c r="I39" s="75">
        <f aca="true" t="shared" si="5" ref="I39:I54">SUM(B39:H39)</f>
        <v>622455</v>
      </c>
      <c r="J39" s="75">
        <v>4006</v>
      </c>
      <c r="K39" s="75">
        <f>+I39+J39</f>
        <v>626461</v>
      </c>
    </row>
    <row r="40" spans="1:11" ht="12.75">
      <c r="A40" s="46" t="s">
        <v>170</v>
      </c>
      <c r="B40" s="47"/>
      <c r="C40" s="47"/>
      <c r="D40" s="47"/>
      <c r="E40" s="47"/>
      <c r="F40" s="47"/>
      <c r="G40" s="106"/>
      <c r="H40" s="47"/>
      <c r="I40" s="83"/>
      <c r="J40" s="108"/>
      <c r="K40" s="83"/>
    </row>
    <row r="41" spans="1:11" ht="12.75" hidden="1">
      <c r="A41" s="46" t="s">
        <v>321</v>
      </c>
      <c r="B41" s="116">
        <v>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5"/>
      <c r="I41" s="75">
        <f>SUM(B41:H41)</f>
        <v>0</v>
      </c>
      <c r="J41" s="116">
        <v>0</v>
      </c>
      <c r="K41" s="70">
        <f>+I41+J41</f>
        <v>0</v>
      </c>
    </row>
    <row r="42" spans="1:11" ht="12.75">
      <c r="A42" s="46" t="s">
        <v>166</v>
      </c>
      <c r="B42" s="87">
        <v>0</v>
      </c>
      <c r="C42" s="87">
        <v>0</v>
      </c>
      <c r="D42" s="87">
        <v>0</v>
      </c>
      <c r="E42" s="87">
        <v>0</v>
      </c>
      <c r="F42" s="88">
        <v>-577</v>
      </c>
      <c r="G42" s="107">
        <v>0</v>
      </c>
      <c r="H42" s="85">
        <v>-1038</v>
      </c>
      <c r="I42" s="82">
        <f t="shared" si="5"/>
        <v>-1615</v>
      </c>
      <c r="J42" s="85">
        <v>0</v>
      </c>
      <c r="K42" s="82">
        <f>+I42+J42</f>
        <v>-1615</v>
      </c>
    </row>
    <row r="43" spans="1:11" ht="12.75">
      <c r="A43" s="66" t="s">
        <v>267</v>
      </c>
      <c r="B43" s="75">
        <f aca="true" t="shared" si="6" ref="B43:H43">SUM(B39:B42)</f>
        <v>314667</v>
      </c>
      <c r="C43" s="75">
        <f t="shared" si="6"/>
        <v>-1237</v>
      </c>
      <c r="D43" s="75">
        <f t="shared" si="6"/>
        <v>116320</v>
      </c>
      <c r="E43" s="75">
        <f t="shared" si="6"/>
        <v>77530</v>
      </c>
      <c r="F43" s="75">
        <f t="shared" si="6"/>
        <v>11045</v>
      </c>
      <c r="G43" s="83">
        <f t="shared" si="6"/>
        <v>0</v>
      </c>
      <c r="H43" s="75">
        <f t="shared" si="6"/>
        <v>102515</v>
      </c>
      <c r="I43" s="75">
        <f>SUM(I39:I42)</f>
        <v>620840</v>
      </c>
      <c r="J43" s="75">
        <f>SUM(J39:J42)</f>
        <v>4006</v>
      </c>
      <c r="K43" s="75">
        <f>SUM(K39:K42)</f>
        <v>624846</v>
      </c>
    </row>
    <row r="44" spans="1:11" ht="12.75">
      <c r="A44" s="46" t="s">
        <v>149</v>
      </c>
      <c r="B44" s="70">
        <v>0</v>
      </c>
      <c r="C44" s="70">
        <v>0</v>
      </c>
      <c r="D44" s="70">
        <v>0</v>
      </c>
      <c r="E44" s="70">
        <v>0</v>
      </c>
      <c r="F44" s="70">
        <v>-54</v>
      </c>
      <c r="G44" s="84">
        <v>0</v>
      </c>
      <c r="H44" s="70">
        <v>0</v>
      </c>
      <c r="I44" s="75">
        <f t="shared" si="5"/>
        <v>-54</v>
      </c>
      <c r="J44" s="70">
        <v>0</v>
      </c>
      <c r="K44" s="70">
        <f>+I44+J44</f>
        <v>-54</v>
      </c>
    </row>
    <row r="45" spans="1:11" ht="12.75">
      <c r="A45" s="46" t="s">
        <v>128</v>
      </c>
      <c r="B45" s="70">
        <v>0</v>
      </c>
      <c r="C45" s="70">
        <v>-12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5">
        <f t="shared" si="5"/>
        <v>-12</v>
      </c>
      <c r="J45" s="70">
        <v>0</v>
      </c>
      <c r="K45" s="70">
        <f>+I45+J45</f>
        <v>-12</v>
      </c>
    </row>
    <row r="46" spans="1:11" ht="12.75">
      <c r="A46" s="46" t="s">
        <v>154</v>
      </c>
      <c r="B46" s="70">
        <v>0</v>
      </c>
      <c r="C46" s="70">
        <v>0</v>
      </c>
      <c r="D46" s="70">
        <v>0</v>
      </c>
      <c r="E46" s="70">
        <v>-223</v>
      </c>
      <c r="F46" s="70">
        <v>0</v>
      </c>
      <c r="G46" s="84">
        <v>0</v>
      </c>
      <c r="H46" s="70">
        <v>223</v>
      </c>
      <c r="I46" s="103">
        <f t="shared" si="5"/>
        <v>0</v>
      </c>
      <c r="J46" s="70">
        <v>0</v>
      </c>
      <c r="K46" s="70">
        <f>+I46+J46</f>
        <v>0</v>
      </c>
    </row>
    <row r="47" spans="1:11" ht="12.75">
      <c r="A47" s="66" t="s">
        <v>150</v>
      </c>
      <c r="B47" s="70">
        <v>0</v>
      </c>
      <c r="C47" s="70">
        <v>0</v>
      </c>
      <c r="D47" s="70">
        <v>0</v>
      </c>
      <c r="E47" s="70">
        <v>0</v>
      </c>
      <c r="F47" s="70">
        <v>0</v>
      </c>
      <c r="G47" s="84">
        <v>0</v>
      </c>
      <c r="H47" s="70">
        <v>10368</v>
      </c>
      <c r="I47" s="103">
        <f t="shared" si="5"/>
        <v>10368</v>
      </c>
      <c r="J47" s="70">
        <v>-726</v>
      </c>
      <c r="K47" s="70">
        <f>+I47+J47</f>
        <v>9642</v>
      </c>
    </row>
    <row r="48" spans="2:9" ht="12.75" hidden="1">
      <c r="B48" s="70"/>
      <c r="G48" s="84"/>
      <c r="I48" s="75">
        <f t="shared" si="5"/>
        <v>0</v>
      </c>
    </row>
    <row r="49" spans="1:11" ht="12.75" hidden="1">
      <c r="A49" s="46" t="s">
        <v>113</v>
      </c>
      <c r="B49" s="70"/>
      <c r="F49" s="46">
        <v>0</v>
      </c>
      <c r="G49" s="84"/>
      <c r="H49" s="46">
        <v>0</v>
      </c>
      <c r="I49" s="75">
        <f t="shared" si="5"/>
        <v>0</v>
      </c>
      <c r="K49" s="46">
        <f>SUM(B49:H49)</f>
        <v>0</v>
      </c>
    </row>
    <row r="50" spans="2:9" ht="12.75" hidden="1">
      <c r="B50" s="70"/>
      <c r="G50" s="84"/>
      <c r="I50" s="75">
        <f t="shared" si="5"/>
        <v>0</v>
      </c>
    </row>
    <row r="51" spans="1:11" ht="12.75">
      <c r="A51" s="46" t="s">
        <v>322</v>
      </c>
      <c r="B51" s="70"/>
      <c r="G51" s="84"/>
      <c r="I51" s="103"/>
      <c r="K51" s="70"/>
    </row>
    <row r="52" spans="1:11" ht="12.75">
      <c r="A52" s="46" t="s">
        <v>323</v>
      </c>
      <c r="B52" s="70">
        <v>0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103">
        <f t="shared" si="5"/>
        <v>0</v>
      </c>
      <c r="J52" s="46">
        <v>-3280</v>
      </c>
      <c r="K52" s="70">
        <f>+I52+J52</f>
        <v>-3280</v>
      </c>
    </row>
    <row r="53" spans="1:9" ht="12.75">
      <c r="A53" s="46" t="s">
        <v>313</v>
      </c>
      <c r="B53" s="70"/>
      <c r="G53" s="84"/>
      <c r="I53" s="75"/>
    </row>
    <row r="54" spans="1:11" ht="12.75">
      <c r="A54" s="114" t="s">
        <v>314</v>
      </c>
      <c r="B54" s="70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46">
        <v>-4506</v>
      </c>
      <c r="I54" s="103">
        <f t="shared" si="5"/>
        <v>-4506</v>
      </c>
      <c r="J54" s="70">
        <v>0</v>
      </c>
      <c r="K54" s="70">
        <f>+I54+J54</f>
        <v>-4506</v>
      </c>
    </row>
    <row r="55" spans="1:11" ht="13.5" thickBot="1">
      <c r="A55" s="66" t="s">
        <v>368</v>
      </c>
      <c r="B55" s="50">
        <f aca="true" t="shared" si="7" ref="B55:G55">SUM(B43:B54)</f>
        <v>314667</v>
      </c>
      <c r="C55" s="50">
        <f t="shared" si="7"/>
        <v>-1249</v>
      </c>
      <c r="D55" s="50">
        <f t="shared" si="7"/>
        <v>116320</v>
      </c>
      <c r="E55" s="50">
        <f t="shared" si="7"/>
        <v>77307</v>
      </c>
      <c r="F55" s="50">
        <f t="shared" si="7"/>
        <v>10991</v>
      </c>
      <c r="G55" s="102">
        <f t="shared" si="7"/>
        <v>0</v>
      </c>
      <c r="H55" s="50">
        <f>SUM(H43:H54)</f>
        <v>108600</v>
      </c>
      <c r="I55" s="105">
        <f>SUM(I43:I54)</f>
        <v>626636</v>
      </c>
      <c r="J55" s="117">
        <f>SUM(J43:J54)</f>
        <v>0</v>
      </c>
      <c r="K55" s="50">
        <f>SUM(K43:K54)</f>
        <v>626636</v>
      </c>
    </row>
    <row r="56" ht="13.5" thickTop="1"/>
    <row r="58" ht="12.75">
      <c r="A58" s="40" t="s">
        <v>366</v>
      </c>
    </row>
    <row r="59" ht="12.75">
      <c r="A59" s="20" t="s">
        <v>172</v>
      </c>
    </row>
  </sheetData>
  <mergeCells count="3">
    <mergeCell ref="A1:K1"/>
    <mergeCell ref="A2:K2"/>
    <mergeCell ref="A3:K3"/>
  </mergeCells>
  <printOptions/>
  <pageMargins left="0.55" right="0.54" top="0.51" bottom="0.57" header="0.5" footer="0.5"/>
  <pageSetup horizontalDpi="300" verticalDpi="300" orientation="landscape" scale="71" r:id="rId1"/>
  <rowBreaks count="1" manualBreakCount="1">
    <brk id="5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SheetLayoutView="100" workbookViewId="0" topLeftCell="A57">
      <selection activeCell="D88" sqref="D88"/>
    </sheetView>
  </sheetViews>
  <sheetFormatPr defaultColWidth="9.140625" defaultRowHeight="12.75"/>
  <cols>
    <col min="1" max="1" width="47.28125" style="46" customWidth="1"/>
    <col min="2" max="2" width="16.7109375" style="46" customWidth="1"/>
    <col min="3" max="3" width="16.421875" style="46" customWidth="1"/>
    <col min="4" max="4" width="17.140625" style="46" customWidth="1"/>
    <col min="5" max="16384" width="9.140625" style="46" customWidth="1"/>
  </cols>
  <sheetData>
    <row r="1" spans="1:13" ht="12.75">
      <c r="A1" s="140" t="s">
        <v>12</v>
      </c>
      <c r="B1" s="140"/>
      <c r="C1" s="140"/>
      <c r="D1" s="140"/>
      <c r="E1" s="140"/>
      <c r="F1" s="18"/>
      <c r="G1" s="18"/>
      <c r="H1" s="18"/>
      <c r="I1" s="18"/>
      <c r="J1" s="18"/>
      <c r="K1" s="18"/>
      <c r="L1" s="18"/>
      <c r="M1" s="18"/>
    </row>
    <row r="2" spans="1:13" ht="12.75">
      <c r="A2" s="140" t="s">
        <v>13</v>
      </c>
      <c r="B2" s="140"/>
      <c r="C2" s="140"/>
      <c r="D2" s="140"/>
      <c r="E2" s="140"/>
      <c r="F2" s="18"/>
      <c r="G2" s="18"/>
      <c r="H2" s="18"/>
      <c r="I2" s="18"/>
      <c r="J2" s="18"/>
      <c r="K2" s="18"/>
      <c r="L2" s="18"/>
      <c r="M2" s="18"/>
    </row>
    <row r="3" spans="1:13" ht="12.75">
      <c r="A3" s="140" t="s">
        <v>14</v>
      </c>
      <c r="B3" s="140"/>
      <c r="C3" s="140"/>
      <c r="D3" s="140"/>
      <c r="E3" s="140"/>
      <c r="F3" s="18"/>
      <c r="G3" s="18"/>
      <c r="H3" s="18"/>
      <c r="I3" s="18"/>
      <c r="J3" s="18"/>
      <c r="K3" s="18"/>
      <c r="L3" s="18"/>
      <c r="M3" s="18"/>
    </row>
    <row r="4" spans="1:13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" ht="12.75">
      <c r="A5" s="45" t="s">
        <v>363</v>
      </c>
      <c r="B5" s="45"/>
    </row>
    <row r="6" spans="1:2" ht="12.75">
      <c r="A6" s="78" t="s">
        <v>412</v>
      </c>
      <c r="B6" s="45"/>
    </row>
    <row r="7" spans="3:4" ht="12.75">
      <c r="C7" s="48" t="s">
        <v>420</v>
      </c>
      <c r="D7" s="48" t="s">
        <v>369</v>
      </c>
    </row>
    <row r="8" spans="3:4" ht="12.75">
      <c r="C8" s="48" t="s">
        <v>409</v>
      </c>
      <c r="D8" s="48" t="s">
        <v>201</v>
      </c>
    </row>
    <row r="9" spans="3:4" ht="12.75">
      <c r="C9" s="47" t="s">
        <v>0</v>
      </c>
      <c r="D9" s="47" t="s">
        <v>0</v>
      </c>
    </row>
    <row r="10" spans="1:4" ht="12.75">
      <c r="A10" s="46" t="s">
        <v>139</v>
      </c>
      <c r="C10" s="43"/>
      <c r="D10" s="43"/>
    </row>
    <row r="12" spans="1:4" ht="12.75">
      <c r="A12" s="46" t="s">
        <v>35</v>
      </c>
      <c r="C12" s="51">
        <v>51291</v>
      </c>
      <c r="D12" s="80">
        <v>14542</v>
      </c>
    </row>
    <row r="13" spans="3:4" ht="12.75">
      <c r="C13" s="51"/>
      <c r="D13" s="80"/>
    </row>
    <row r="14" spans="1:4" ht="12.75">
      <c r="A14" s="46" t="s">
        <v>131</v>
      </c>
      <c r="C14" s="51"/>
      <c r="D14" s="80"/>
    </row>
    <row r="15" spans="3:4" ht="12.75">
      <c r="C15" s="51"/>
      <c r="D15" s="80"/>
    </row>
    <row r="16" spans="1:4" ht="12.75">
      <c r="A16" s="46" t="s">
        <v>145</v>
      </c>
      <c r="C16" s="51">
        <v>5672</v>
      </c>
      <c r="D16" s="80">
        <v>14631</v>
      </c>
    </row>
    <row r="17" spans="1:4" ht="12.75">
      <c r="A17" s="46" t="s">
        <v>146</v>
      </c>
      <c r="C17" s="49">
        <v>9004</v>
      </c>
      <c r="D17" s="112">
        <v>3751</v>
      </c>
    </row>
    <row r="18" spans="3:4" ht="12.75">
      <c r="C18" s="51"/>
      <c r="D18" s="80"/>
    </row>
    <row r="19" spans="1:4" ht="12.75">
      <c r="A19" s="46" t="s">
        <v>132</v>
      </c>
      <c r="C19" s="51">
        <f>SUM(C12:C17)</f>
        <v>65967</v>
      </c>
      <c r="D19" s="80">
        <f>SUM(D12:D17)</f>
        <v>32924</v>
      </c>
    </row>
    <row r="20" spans="3:4" ht="12.75">
      <c r="C20" s="51"/>
      <c r="D20" s="80"/>
    </row>
    <row r="21" spans="1:4" ht="12.75">
      <c r="A21" s="66" t="s">
        <v>148</v>
      </c>
      <c r="C21" s="51">
        <v>-51597</v>
      </c>
      <c r="D21" s="80">
        <f>-5376</f>
        <v>-5376</v>
      </c>
    </row>
    <row r="22" spans="1:4" ht="12.75">
      <c r="A22" s="66" t="s">
        <v>147</v>
      </c>
      <c r="C22" s="49">
        <v>8363</v>
      </c>
      <c r="D22" s="112">
        <f>6856+1172</f>
        <v>8028</v>
      </c>
    </row>
    <row r="23" spans="3:4" ht="12.75">
      <c r="C23" s="51"/>
      <c r="D23" s="80"/>
    </row>
    <row r="24" spans="1:4" ht="12.75">
      <c r="A24" s="46" t="s">
        <v>484</v>
      </c>
      <c r="C24" s="51">
        <f>SUM(C19:C22)</f>
        <v>22733</v>
      </c>
      <c r="D24" s="80">
        <f>SUM(D19:D22)</f>
        <v>35576</v>
      </c>
    </row>
    <row r="25" spans="3:4" ht="12.75">
      <c r="C25" s="51"/>
      <c r="D25" s="80"/>
    </row>
    <row r="26" spans="1:4" ht="12.75">
      <c r="A26" s="46" t="s">
        <v>133</v>
      </c>
      <c r="C26" s="51">
        <v>-11220</v>
      </c>
      <c r="D26" s="80">
        <v>-3760</v>
      </c>
    </row>
    <row r="27" spans="1:4" ht="12.75">
      <c r="A27" s="46" t="s">
        <v>134</v>
      </c>
      <c r="C27" s="51">
        <v>-12271</v>
      </c>
      <c r="D27" s="80">
        <v>-3952</v>
      </c>
    </row>
    <row r="28" spans="1:4" ht="12.75">
      <c r="A28" s="46" t="s">
        <v>319</v>
      </c>
      <c r="C28" s="51">
        <v>-482</v>
      </c>
      <c r="D28" s="80">
        <v>-194</v>
      </c>
    </row>
    <row r="29" spans="1:4" ht="12.75">
      <c r="A29" s="46" t="s">
        <v>370</v>
      </c>
      <c r="C29" s="51">
        <v>-1435</v>
      </c>
      <c r="D29" s="80">
        <v>-3494</v>
      </c>
    </row>
    <row r="30" spans="3:4" ht="12.75">
      <c r="C30" s="51"/>
      <c r="D30" s="80"/>
    </row>
    <row r="31" spans="1:4" ht="12.75">
      <c r="A31" s="66" t="s">
        <v>326</v>
      </c>
      <c r="C31" s="67">
        <f>SUM(C24:C29)</f>
        <v>-2675</v>
      </c>
      <c r="D31" s="113">
        <f>SUM(D24:D29)</f>
        <v>24176</v>
      </c>
    </row>
    <row r="32" spans="1:4" ht="12.75">
      <c r="A32" s="66"/>
      <c r="C32" s="51"/>
      <c r="D32" s="80"/>
    </row>
    <row r="33" spans="1:4" ht="12.75">
      <c r="A33" s="66" t="s">
        <v>140</v>
      </c>
      <c r="C33" s="51"/>
      <c r="D33" s="80"/>
    </row>
    <row r="34" spans="3:4" ht="12.75">
      <c r="C34" s="51"/>
      <c r="D34" s="80"/>
    </row>
    <row r="35" spans="1:4" ht="12.75">
      <c r="A35" s="46" t="s">
        <v>135</v>
      </c>
      <c r="C35" s="51">
        <v>1292</v>
      </c>
      <c r="D35" s="80">
        <v>1412</v>
      </c>
    </row>
    <row r="36" spans="1:4" ht="12.75">
      <c r="A36" s="46" t="s">
        <v>312</v>
      </c>
      <c r="C36" s="80">
        <v>0</v>
      </c>
      <c r="D36" s="80">
        <v>-4050</v>
      </c>
    </row>
    <row r="37" spans="1:4" ht="12.75">
      <c r="A37" s="46" t="s">
        <v>423</v>
      </c>
      <c r="C37" s="80">
        <v>-5378</v>
      </c>
      <c r="D37" s="80">
        <v>0</v>
      </c>
    </row>
    <row r="38" spans="1:4" ht="12.75">
      <c r="A38" s="46" t="s">
        <v>371</v>
      </c>
      <c r="C38" s="80">
        <v>-3256</v>
      </c>
      <c r="D38" s="80">
        <v>-1342</v>
      </c>
    </row>
    <row r="39" spans="1:4" ht="12.75">
      <c r="A39" s="46" t="s">
        <v>372</v>
      </c>
      <c r="C39" s="80">
        <v>5137</v>
      </c>
      <c r="D39" s="80">
        <v>0</v>
      </c>
    </row>
    <row r="40" spans="1:4" ht="12.75">
      <c r="A40" s="66" t="s">
        <v>424</v>
      </c>
      <c r="C40" s="80">
        <v>6746</v>
      </c>
      <c r="D40" s="80">
        <v>0</v>
      </c>
    </row>
    <row r="41" spans="1:4" ht="12.75">
      <c r="A41" s="66" t="s">
        <v>163</v>
      </c>
      <c r="C41" s="80">
        <v>4574</v>
      </c>
      <c r="D41" s="80">
        <v>4091</v>
      </c>
    </row>
    <row r="42" spans="1:4" ht="12.75">
      <c r="A42" s="46" t="s">
        <v>136</v>
      </c>
      <c r="C42" s="51">
        <v>-9033</v>
      </c>
      <c r="D42" s="80">
        <v>-3258</v>
      </c>
    </row>
    <row r="43" spans="1:4" ht="12.75">
      <c r="A43" s="46" t="s">
        <v>137</v>
      </c>
      <c r="C43" s="51">
        <v>-31036</v>
      </c>
      <c r="D43" s="80">
        <v>-8823</v>
      </c>
    </row>
    <row r="44" spans="1:4" ht="12.75">
      <c r="A44" s="66" t="s">
        <v>138</v>
      </c>
      <c r="C44" s="51">
        <v>-3263</v>
      </c>
      <c r="D44" s="80">
        <v>-1676</v>
      </c>
    </row>
    <row r="45" spans="1:4" ht="12.75">
      <c r="A45" s="57" t="s">
        <v>324</v>
      </c>
      <c r="C45" s="80">
        <v>0</v>
      </c>
      <c r="D45" s="80">
        <v>0</v>
      </c>
    </row>
    <row r="46" spans="1:4" ht="12.75">
      <c r="A46" s="66"/>
      <c r="C46" s="51"/>
      <c r="D46" s="80"/>
    </row>
    <row r="47" spans="1:4" ht="12.75">
      <c r="A47" s="66" t="s">
        <v>325</v>
      </c>
      <c r="C47" s="67">
        <f>SUM(C35:C45)</f>
        <v>-34217</v>
      </c>
      <c r="D47" s="67">
        <f>SUM(D35:D45)</f>
        <v>-13646</v>
      </c>
    </row>
    <row r="48" spans="1:4" ht="12.75">
      <c r="A48" s="66"/>
      <c r="C48" s="51"/>
      <c r="D48" s="80"/>
    </row>
    <row r="49" spans="1:4" ht="12.75">
      <c r="A49" s="66" t="s">
        <v>141</v>
      </c>
      <c r="C49" s="51"/>
      <c r="D49" s="80"/>
    </row>
    <row r="50" spans="1:4" ht="12.75">
      <c r="A50" s="66"/>
      <c r="C50" s="51"/>
      <c r="D50" s="80"/>
    </row>
    <row r="51" spans="1:4" ht="12.75">
      <c r="A51" s="66" t="s">
        <v>395</v>
      </c>
      <c r="C51" s="51">
        <v>-11612</v>
      </c>
      <c r="D51" s="80">
        <v>-7443</v>
      </c>
    </row>
    <row r="52" spans="1:4" ht="12.75">
      <c r="A52" s="57" t="s">
        <v>155</v>
      </c>
      <c r="C52" s="80">
        <v>62018</v>
      </c>
      <c r="D52" s="80">
        <v>0</v>
      </c>
    </row>
    <row r="53" spans="1:4" ht="12.75">
      <c r="A53" s="57" t="s">
        <v>142</v>
      </c>
      <c r="C53" s="51">
        <v>-11461</v>
      </c>
      <c r="D53" s="80">
        <v>-3895</v>
      </c>
    </row>
    <row r="54" spans="1:4" ht="12.75">
      <c r="A54" s="57" t="s">
        <v>310</v>
      </c>
      <c r="C54" s="51">
        <v>-4505</v>
      </c>
      <c r="D54" s="118">
        <v>-4506</v>
      </c>
    </row>
    <row r="55" spans="1:4" ht="12.75">
      <c r="A55" s="57" t="s">
        <v>311</v>
      </c>
      <c r="C55" s="80">
        <v>0</v>
      </c>
      <c r="D55" s="80">
        <v>-756</v>
      </c>
    </row>
    <row r="56" spans="1:4" ht="12.75">
      <c r="A56" s="20" t="s">
        <v>406</v>
      </c>
      <c r="C56" s="80">
        <v>5404</v>
      </c>
      <c r="D56" s="80">
        <v>0</v>
      </c>
    </row>
    <row r="57" spans="1:4" ht="12.75">
      <c r="A57" s="66" t="s">
        <v>350</v>
      </c>
      <c r="C57" s="80">
        <v>-25</v>
      </c>
      <c r="D57" s="80">
        <v>-12</v>
      </c>
    </row>
    <row r="58" spans="1:4" ht="12.75">
      <c r="A58" s="66"/>
      <c r="C58" s="51"/>
      <c r="D58" s="80"/>
    </row>
    <row r="59" spans="1:4" ht="12.75">
      <c r="A59" s="46" t="s">
        <v>266</v>
      </c>
      <c r="C59" s="67">
        <f>SUM(C51:C58)</f>
        <v>39819</v>
      </c>
      <c r="D59" s="67">
        <f>SUM(D51:D58)</f>
        <v>-16612</v>
      </c>
    </row>
    <row r="60" ht="12.75">
      <c r="D60" s="80"/>
    </row>
    <row r="61" spans="1:4" ht="12.75">
      <c r="A61" s="66" t="s">
        <v>396</v>
      </c>
      <c r="C61" s="46">
        <f>+C31+C47+C59</f>
        <v>2927</v>
      </c>
      <c r="D61" s="46">
        <f>+D31+D47+D59</f>
        <v>-6082</v>
      </c>
    </row>
    <row r="62" spans="1:4" ht="12.75">
      <c r="A62" s="57" t="s">
        <v>188</v>
      </c>
      <c r="C62" s="46">
        <v>2554</v>
      </c>
      <c r="D62" s="80">
        <v>-181</v>
      </c>
    </row>
    <row r="63" ht="12.75">
      <c r="D63" s="70"/>
    </row>
    <row r="64" spans="1:4" ht="12.75">
      <c r="A64" s="46" t="s">
        <v>129</v>
      </c>
      <c r="C64" s="46">
        <v>11648</v>
      </c>
      <c r="D64" s="70">
        <v>17911</v>
      </c>
    </row>
    <row r="65" ht="12.75">
      <c r="D65" s="70"/>
    </row>
    <row r="66" spans="1:4" ht="13.5" thickBot="1">
      <c r="A66" s="46" t="s">
        <v>130</v>
      </c>
      <c r="C66" s="50">
        <f>+C61+C64+C62</f>
        <v>17129</v>
      </c>
      <c r="D66" s="50">
        <f>+D61+D64+D62</f>
        <v>11648</v>
      </c>
    </row>
    <row r="67" ht="13.5" thickTop="1">
      <c r="D67" s="70"/>
    </row>
    <row r="68" spans="1:4" ht="12.75">
      <c r="A68" s="46" t="s">
        <v>98</v>
      </c>
      <c r="D68" s="80"/>
    </row>
    <row r="69" ht="12.75">
      <c r="D69" s="70"/>
    </row>
    <row r="70" spans="1:4" ht="12.75">
      <c r="A70" s="46" t="s">
        <v>99</v>
      </c>
      <c r="C70" s="46">
        <v>16248</v>
      </c>
      <c r="D70" s="70">
        <v>7971</v>
      </c>
    </row>
    <row r="71" spans="1:4" ht="12.75">
      <c r="A71" s="46" t="s">
        <v>100</v>
      </c>
      <c r="C71" s="46">
        <v>910</v>
      </c>
      <c r="D71" s="70">
        <v>5805</v>
      </c>
    </row>
    <row r="72" spans="1:4" ht="12.75">
      <c r="A72" s="46" t="s">
        <v>161</v>
      </c>
      <c r="C72" s="46">
        <v>-29</v>
      </c>
      <c r="D72" s="70">
        <v>-2128</v>
      </c>
    </row>
    <row r="73" spans="3:4" ht="13.5" thickBot="1">
      <c r="C73" s="50">
        <f>SUM(C70:C72)</f>
        <v>17129</v>
      </c>
      <c r="D73" s="50">
        <f>SUM(D70:D72)</f>
        <v>11648</v>
      </c>
    </row>
    <row r="74" spans="1:4" ht="13.5" thickTop="1">
      <c r="A74" s="46" t="s">
        <v>97</v>
      </c>
      <c r="D74" s="80"/>
    </row>
    <row r="75" spans="1:4" ht="12.75">
      <c r="A75" s="40" t="s">
        <v>367</v>
      </c>
      <c r="B75" s="40"/>
      <c r="D75" s="80"/>
    </row>
    <row r="76" spans="1:2" ht="12.75">
      <c r="A76" s="60" t="s">
        <v>189</v>
      </c>
      <c r="B76" s="2"/>
    </row>
    <row r="77" ht="12.75">
      <c r="A77" s="46" t="s">
        <v>158</v>
      </c>
    </row>
  </sheetData>
  <mergeCells count="3">
    <mergeCell ref="A3:E3"/>
    <mergeCell ref="A2:E2"/>
    <mergeCell ref="A1:E1"/>
  </mergeCells>
  <printOptions/>
  <pageMargins left="0.75" right="0.75" top="0.46" bottom="0.22" header="0.5" footer="0.37"/>
  <pageSetup horizontalDpi="300" verticalDpi="3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9"/>
  <sheetViews>
    <sheetView tabSelected="1" view="pageBreakPreview" zoomScaleSheetLayoutView="100" workbookViewId="0" topLeftCell="A399">
      <selection activeCell="H419" sqref="H419"/>
    </sheetView>
  </sheetViews>
  <sheetFormatPr defaultColWidth="9.7109375" defaultRowHeight="12.75"/>
  <cols>
    <col min="1" max="1" width="3.57421875" style="2" customWidth="1"/>
    <col min="2" max="2" width="19.421875" style="2" customWidth="1"/>
    <col min="3" max="3" width="14.00390625" style="2" customWidth="1"/>
    <col min="4" max="4" width="15.00390625" style="2" customWidth="1"/>
    <col min="5" max="5" width="13.140625" style="2" customWidth="1"/>
    <col min="6" max="6" width="12.8515625" style="2" customWidth="1"/>
    <col min="7" max="7" width="1.1484375" style="2" customWidth="1"/>
    <col min="8" max="8" width="12.421875" style="2" customWidth="1"/>
    <col min="9" max="9" width="13.00390625" style="2" customWidth="1"/>
    <col min="10" max="10" width="12.57421875" style="2" customWidth="1"/>
    <col min="11" max="11" width="12.8515625" style="2" customWidth="1"/>
    <col min="12" max="12" width="10.140625" style="2" customWidth="1"/>
    <col min="13" max="16384" width="9.7109375" style="2" customWidth="1"/>
  </cols>
  <sheetData>
    <row r="1" spans="1:13" ht="12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8"/>
      <c r="K1" s="18"/>
      <c r="L1" s="18"/>
      <c r="M1" s="18"/>
    </row>
    <row r="2" spans="1:13" ht="12" customHeight="1">
      <c r="A2" s="140" t="s">
        <v>13</v>
      </c>
      <c r="B2" s="140"/>
      <c r="C2" s="140"/>
      <c r="D2" s="140"/>
      <c r="E2" s="140"/>
      <c r="F2" s="140"/>
      <c r="G2" s="140"/>
      <c r="H2" s="140"/>
      <c r="I2" s="140"/>
      <c r="J2" s="18"/>
      <c r="K2" s="18"/>
      <c r="L2" s="4"/>
      <c r="M2" s="4"/>
    </row>
    <row r="3" spans="1:13" ht="12" customHeight="1">
      <c r="A3" s="140" t="s">
        <v>14</v>
      </c>
      <c r="B3" s="140"/>
      <c r="C3" s="140"/>
      <c r="D3" s="140"/>
      <c r="E3" s="140"/>
      <c r="F3" s="140"/>
      <c r="G3" s="140"/>
      <c r="H3" s="140"/>
      <c r="I3" s="140"/>
      <c r="J3" s="18"/>
      <c r="K3" s="18"/>
      <c r="L3" s="4"/>
      <c r="M3" s="4"/>
    </row>
    <row r="4" spans="1:10" ht="12" customHeight="1">
      <c r="A4" s="8"/>
      <c r="J4" s="19"/>
    </row>
    <row r="5" ht="12.75">
      <c r="A5" s="8" t="s">
        <v>159</v>
      </c>
    </row>
    <row r="7" spans="1:2" ht="12.75">
      <c r="A7" s="8" t="s">
        <v>43</v>
      </c>
      <c r="B7" s="24" t="s">
        <v>86</v>
      </c>
    </row>
    <row r="8" ht="12.75">
      <c r="A8" s="3"/>
    </row>
    <row r="9" spans="1:2" ht="12.75">
      <c r="A9" s="3"/>
      <c r="B9" s="2" t="s">
        <v>279</v>
      </c>
    </row>
    <row r="10" spans="1:2" ht="12.75">
      <c r="A10" s="3"/>
      <c r="B10" s="2" t="s">
        <v>451</v>
      </c>
    </row>
    <row r="11" spans="1:2" ht="12.75">
      <c r="A11" s="3"/>
      <c r="B11" s="2" t="s">
        <v>452</v>
      </c>
    </row>
    <row r="12" ht="12.75">
      <c r="A12" s="3"/>
    </row>
    <row r="13" spans="1:11" ht="12.75">
      <c r="A13" s="3"/>
      <c r="B13" s="26" t="s">
        <v>492</v>
      </c>
      <c r="C13" s="5"/>
      <c r="D13" s="5"/>
      <c r="E13" s="5"/>
      <c r="F13" s="5"/>
      <c r="G13" s="5"/>
      <c r="H13" s="5"/>
      <c r="I13" s="5"/>
      <c r="J13" s="5"/>
      <c r="K13" s="5"/>
    </row>
    <row r="14" spans="2:11" ht="12.75">
      <c r="B14" s="3" t="s">
        <v>493</v>
      </c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3" t="s">
        <v>494</v>
      </c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3"/>
      <c r="C16" s="5"/>
      <c r="D16" s="5"/>
      <c r="E16" s="5"/>
      <c r="F16" s="5"/>
      <c r="G16" s="5"/>
      <c r="H16" s="5"/>
      <c r="I16" s="5"/>
      <c r="J16" s="5"/>
      <c r="K16" s="5"/>
    </row>
    <row r="17" spans="2:11" ht="12.75">
      <c r="B17" s="26" t="s">
        <v>495</v>
      </c>
      <c r="C17" s="5"/>
      <c r="D17" s="5"/>
      <c r="E17" s="5"/>
      <c r="F17" s="5"/>
      <c r="G17" s="5"/>
      <c r="H17" s="5"/>
      <c r="I17" s="5"/>
      <c r="J17" s="5"/>
      <c r="K17" s="5"/>
    </row>
    <row r="18" spans="2:11" ht="12.75">
      <c r="B18" s="60" t="s">
        <v>496</v>
      </c>
      <c r="C18" s="20"/>
      <c r="D18" s="20"/>
      <c r="E18" s="20"/>
      <c r="F18" s="20"/>
      <c r="G18" s="20"/>
      <c r="H18" s="20"/>
      <c r="I18" s="20"/>
      <c r="J18" s="20"/>
      <c r="K18" s="5"/>
    </row>
    <row r="19" spans="2:11" ht="12.75">
      <c r="B19" s="60"/>
      <c r="C19" s="20"/>
      <c r="D19" s="20"/>
      <c r="E19" s="20"/>
      <c r="F19" s="20"/>
      <c r="G19" s="20"/>
      <c r="H19" s="20"/>
      <c r="I19" s="20"/>
      <c r="J19" s="20"/>
      <c r="K19" s="5"/>
    </row>
    <row r="20" spans="2:11" ht="12.75">
      <c r="B20" s="20" t="s">
        <v>359</v>
      </c>
      <c r="C20" s="20"/>
      <c r="D20" s="20"/>
      <c r="E20" s="20"/>
      <c r="F20" s="20"/>
      <c r="G20" s="20"/>
      <c r="H20" s="20"/>
      <c r="I20" s="20"/>
      <c r="J20" s="20"/>
      <c r="K20" s="5"/>
    </row>
    <row r="21" spans="2:11" ht="12.75">
      <c r="B21" s="20" t="s">
        <v>393</v>
      </c>
      <c r="C21" s="20"/>
      <c r="D21" s="20"/>
      <c r="E21" s="20"/>
      <c r="F21" s="20"/>
      <c r="G21" s="20"/>
      <c r="H21" s="20"/>
      <c r="I21" s="20"/>
      <c r="J21" s="20"/>
      <c r="K21" s="5"/>
    </row>
    <row r="22" spans="2:11" ht="12.75">
      <c r="B22" s="20" t="s">
        <v>448</v>
      </c>
      <c r="C22" s="20"/>
      <c r="D22" s="20"/>
      <c r="E22" s="20"/>
      <c r="F22" s="20"/>
      <c r="G22" s="20"/>
      <c r="H22" s="20"/>
      <c r="I22" s="20"/>
      <c r="J22" s="20"/>
      <c r="K22" s="5"/>
    </row>
    <row r="23" spans="2:11" ht="12.75">
      <c r="B23" s="20" t="s">
        <v>497</v>
      </c>
      <c r="C23" s="5"/>
      <c r="D23" s="5"/>
      <c r="E23" s="5"/>
      <c r="F23" s="5"/>
      <c r="G23" s="5"/>
      <c r="H23" s="5"/>
      <c r="I23" s="5"/>
      <c r="J23" s="5"/>
      <c r="K23" s="5"/>
    </row>
    <row r="24" spans="2:11" ht="12.75">
      <c r="B24" s="20" t="s">
        <v>498</v>
      </c>
      <c r="C24" s="5"/>
      <c r="D24" s="5"/>
      <c r="E24" s="5"/>
      <c r="F24" s="5"/>
      <c r="G24" s="5"/>
      <c r="H24" s="5"/>
      <c r="I24" s="5"/>
      <c r="J24" s="5"/>
      <c r="K24" s="5"/>
    </row>
    <row r="25" spans="2:11" ht="12.75">
      <c r="B25" s="20"/>
      <c r="C25" s="5"/>
      <c r="D25" s="5"/>
      <c r="E25" s="5"/>
      <c r="F25" s="5"/>
      <c r="G25" s="5"/>
      <c r="H25" s="5"/>
      <c r="I25" s="5"/>
      <c r="J25" s="5"/>
      <c r="K25" s="5"/>
    </row>
    <row r="26" spans="2:11" ht="12.75">
      <c r="B26" s="26" t="s">
        <v>499</v>
      </c>
      <c r="C26" s="5"/>
      <c r="D26" s="5"/>
      <c r="E26" s="5"/>
      <c r="F26" s="5"/>
      <c r="G26" s="5"/>
      <c r="H26" s="5"/>
      <c r="I26" s="5"/>
      <c r="J26" s="5"/>
      <c r="K26" s="5"/>
    </row>
    <row r="27" spans="2:11" ht="12.75">
      <c r="B27" s="3" t="s">
        <v>500</v>
      </c>
      <c r="C27" s="5"/>
      <c r="D27" s="5"/>
      <c r="E27" s="5"/>
      <c r="F27" s="5"/>
      <c r="G27" s="5"/>
      <c r="H27" s="5"/>
      <c r="I27" s="5"/>
      <c r="J27" s="5"/>
      <c r="K27" s="5"/>
    </row>
    <row r="28" spans="2:11" ht="12.75">
      <c r="B28" s="3" t="s">
        <v>501</v>
      </c>
      <c r="C28" s="5"/>
      <c r="D28" s="5"/>
      <c r="E28" s="5"/>
      <c r="F28" s="5"/>
      <c r="G28" s="5"/>
      <c r="H28" s="5"/>
      <c r="I28" s="5"/>
      <c r="J28" s="5"/>
      <c r="K28" s="5"/>
    </row>
    <row r="29" spans="2:11" ht="12.75">
      <c r="B29" s="3"/>
      <c r="C29" s="5"/>
      <c r="D29" s="5"/>
      <c r="E29" s="5"/>
      <c r="F29" s="5"/>
      <c r="G29" s="5"/>
      <c r="H29" s="5"/>
      <c r="I29" s="5"/>
      <c r="J29" s="5"/>
      <c r="K29" s="5"/>
    </row>
    <row r="30" spans="2:11" ht="12.75">
      <c r="B30" s="3" t="s">
        <v>225</v>
      </c>
      <c r="C30" s="3" t="s">
        <v>226</v>
      </c>
      <c r="D30" s="3"/>
      <c r="E30" s="3"/>
      <c r="F30" s="5"/>
      <c r="G30" s="5"/>
      <c r="H30" s="5"/>
      <c r="I30" s="5"/>
      <c r="J30" s="5"/>
      <c r="K30" s="5"/>
    </row>
    <row r="31" spans="2:11" ht="12.75">
      <c r="B31" s="3" t="s">
        <v>227</v>
      </c>
      <c r="C31" s="3" t="s">
        <v>228</v>
      </c>
      <c r="D31" s="3"/>
      <c r="E31" s="3"/>
      <c r="F31" s="5"/>
      <c r="G31" s="5"/>
      <c r="H31" s="5"/>
      <c r="I31" s="5"/>
      <c r="J31" s="5"/>
      <c r="K31" s="5"/>
    </row>
    <row r="32" spans="2:11" ht="12.75">
      <c r="B32" s="3" t="s">
        <v>229</v>
      </c>
      <c r="C32" s="3" t="s">
        <v>230</v>
      </c>
      <c r="D32" s="3"/>
      <c r="E32" s="3"/>
      <c r="F32" s="5"/>
      <c r="G32" s="5"/>
      <c r="H32" s="5"/>
      <c r="I32" s="5"/>
      <c r="J32" s="5"/>
      <c r="K32" s="5"/>
    </row>
    <row r="33" spans="2:11" ht="12.75">
      <c r="B33" s="3" t="s">
        <v>231</v>
      </c>
      <c r="C33" s="3" t="s">
        <v>232</v>
      </c>
      <c r="D33" s="3"/>
      <c r="E33" s="3"/>
      <c r="F33" s="5"/>
      <c r="G33" s="5"/>
      <c r="H33" s="5"/>
      <c r="I33" s="5"/>
      <c r="J33" s="5"/>
      <c r="K33" s="5"/>
    </row>
    <row r="34" spans="2:11" ht="12.75">
      <c r="B34" s="3" t="s">
        <v>268</v>
      </c>
      <c r="C34" s="3" t="s">
        <v>23</v>
      </c>
      <c r="D34" s="3"/>
      <c r="E34" s="3"/>
      <c r="F34" s="5"/>
      <c r="G34" s="5"/>
      <c r="H34" s="5"/>
      <c r="I34" s="5"/>
      <c r="J34" s="5"/>
      <c r="K34" s="5"/>
    </row>
    <row r="35" spans="2:11" ht="12.75">
      <c r="B35" s="3" t="s">
        <v>233</v>
      </c>
      <c r="C35" s="3" t="s">
        <v>234</v>
      </c>
      <c r="D35" s="3"/>
      <c r="E35" s="3"/>
      <c r="F35" s="5"/>
      <c r="G35" s="5"/>
      <c r="H35" s="5"/>
      <c r="I35" s="5"/>
      <c r="J35" s="5"/>
      <c r="K35" s="5"/>
    </row>
    <row r="36" spans="2:11" ht="12.75">
      <c r="B36" s="3" t="s">
        <v>235</v>
      </c>
      <c r="C36" s="3" t="s">
        <v>236</v>
      </c>
      <c r="D36" s="3"/>
      <c r="E36" s="3"/>
      <c r="F36" s="5"/>
      <c r="G36" s="5"/>
      <c r="H36" s="5"/>
      <c r="I36" s="5"/>
      <c r="J36" s="5"/>
      <c r="K36" s="5"/>
    </row>
    <row r="37" spans="2:11" ht="12.75">
      <c r="B37" s="3" t="s">
        <v>237</v>
      </c>
      <c r="C37" s="3" t="s">
        <v>238</v>
      </c>
      <c r="D37" s="3"/>
      <c r="E37" s="3"/>
      <c r="F37" s="5"/>
      <c r="G37" s="5"/>
      <c r="H37" s="5"/>
      <c r="I37" s="5"/>
      <c r="J37" s="5"/>
      <c r="K37" s="5"/>
    </row>
    <row r="38" spans="2:11" ht="12.75">
      <c r="B38" s="3" t="s">
        <v>239</v>
      </c>
      <c r="C38" s="3" t="s">
        <v>240</v>
      </c>
      <c r="D38" s="3"/>
      <c r="E38" s="3"/>
      <c r="F38" s="5"/>
      <c r="G38" s="5"/>
      <c r="H38" s="5"/>
      <c r="I38" s="5"/>
      <c r="J38" s="5"/>
      <c r="K38" s="5"/>
    </row>
    <row r="39" spans="2:11" ht="12.75">
      <c r="B39" s="3" t="s">
        <v>241</v>
      </c>
      <c r="C39" s="3" t="s">
        <v>242</v>
      </c>
      <c r="D39" s="3"/>
      <c r="E39" s="3"/>
      <c r="F39" s="5"/>
      <c r="G39" s="5"/>
      <c r="H39" s="5"/>
      <c r="I39" s="5"/>
      <c r="J39" s="5"/>
      <c r="K39" s="5"/>
    </row>
    <row r="40" spans="2:11" ht="12.75">
      <c r="B40" s="3" t="s">
        <v>243</v>
      </c>
      <c r="C40" s="3" t="s">
        <v>244</v>
      </c>
      <c r="D40" s="3"/>
      <c r="E40" s="3"/>
      <c r="F40" s="5"/>
      <c r="G40" s="5"/>
      <c r="H40" s="5"/>
      <c r="I40" s="5"/>
      <c r="J40" s="5"/>
      <c r="K40" s="5"/>
    </row>
    <row r="41" spans="2:11" ht="12.75">
      <c r="B41" s="3" t="s">
        <v>269</v>
      </c>
      <c r="C41" s="3" t="s">
        <v>270</v>
      </c>
      <c r="D41" s="3"/>
      <c r="E41" s="3"/>
      <c r="F41" s="5"/>
      <c r="G41" s="5"/>
      <c r="H41" s="5"/>
      <c r="I41" s="5"/>
      <c r="J41" s="5"/>
      <c r="K41" s="5"/>
    </row>
    <row r="42" spans="2:11" ht="12.75">
      <c r="B42" s="3" t="s">
        <v>245</v>
      </c>
      <c r="C42" s="3" t="s">
        <v>246</v>
      </c>
      <c r="D42" s="3"/>
      <c r="E42" s="3"/>
      <c r="F42" s="5"/>
      <c r="G42" s="5"/>
      <c r="H42" s="5"/>
      <c r="I42" s="5"/>
      <c r="J42" s="5"/>
      <c r="K42" s="5"/>
    </row>
    <row r="43" spans="2:11" ht="12.75">
      <c r="B43" s="3" t="s">
        <v>247</v>
      </c>
      <c r="C43" s="3" t="s">
        <v>248</v>
      </c>
      <c r="D43" s="3"/>
      <c r="E43" s="3"/>
      <c r="F43" s="5"/>
      <c r="G43" s="5"/>
      <c r="H43" s="5"/>
      <c r="I43" s="5"/>
      <c r="J43" s="5"/>
      <c r="K43" s="5"/>
    </row>
    <row r="44" spans="2:11" ht="12.75">
      <c r="B44" s="3" t="s">
        <v>249</v>
      </c>
      <c r="C44" s="3" t="s">
        <v>250</v>
      </c>
      <c r="D44" s="3"/>
      <c r="E44" s="3"/>
      <c r="F44" s="5"/>
      <c r="G44" s="5"/>
      <c r="H44" s="5"/>
      <c r="I44" s="5"/>
      <c r="J44" s="5"/>
      <c r="K44" s="5"/>
    </row>
    <row r="45" spans="2:11" ht="12.75">
      <c r="B45" s="3" t="s">
        <v>251</v>
      </c>
      <c r="C45" s="3" t="s">
        <v>252</v>
      </c>
      <c r="D45" s="3"/>
      <c r="E45" s="3"/>
      <c r="F45" s="5"/>
      <c r="G45" s="5"/>
      <c r="H45" s="5"/>
      <c r="I45" s="5"/>
      <c r="J45" s="5"/>
      <c r="K45" s="5"/>
    </row>
    <row r="46" spans="2:11" ht="12.75">
      <c r="B46" s="3" t="s">
        <v>253</v>
      </c>
      <c r="C46" s="20" t="s">
        <v>254</v>
      </c>
      <c r="D46" s="5"/>
      <c r="E46" s="5"/>
      <c r="F46" s="5"/>
      <c r="G46" s="5"/>
      <c r="H46" s="5"/>
      <c r="I46" s="5"/>
      <c r="J46" s="5"/>
      <c r="K46" s="5"/>
    </row>
    <row r="47" spans="2:11" ht="12.75">
      <c r="B47" s="3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3" t="s">
        <v>454</v>
      </c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3" t="s">
        <v>456</v>
      </c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3" t="s">
        <v>455</v>
      </c>
      <c r="C50" s="5"/>
      <c r="D50" s="5"/>
      <c r="E50" s="5"/>
      <c r="F50" s="5"/>
      <c r="G50" s="5"/>
      <c r="H50" s="5"/>
      <c r="I50" s="5"/>
      <c r="J50" s="5"/>
      <c r="K50" s="5"/>
    </row>
    <row r="51" spans="2:11" ht="12.75">
      <c r="B51" s="3"/>
      <c r="C51" s="5"/>
      <c r="D51" s="5"/>
      <c r="E51" s="5"/>
      <c r="F51" s="5"/>
      <c r="G51" s="5"/>
      <c r="H51" s="5"/>
      <c r="I51" s="5"/>
      <c r="J51" s="5"/>
      <c r="K51" s="5"/>
    </row>
    <row r="52" spans="2:11" ht="12.75">
      <c r="B52" s="89" t="s">
        <v>271</v>
      </c>
      <c r="C52" s="5"/>
      <c r="D52" s="5"/>
      <c r="E52" s="5"/>
      <c r="F52" s="5"/>
      <c r="G52" s="5"/>
      <c r="H52" s="5"/>
      <c r="I52" s="5"/>
      <c r="J52" s="5"/>
      <c r="K52" s="5"/>
    </row>
    <row r="53" spans="2:11" ht="12.75">
      <c r="B53" s="89"/>
      <c r="C53" s="5"/>
      <c r="D53" s="5"/>
      <c r="E53" s="5"/>
      <c r="F53" s="5"/>
      <c r="G53" s="5"/>
      <c r="H53" s="5"/>
      <c r="I53" s="5"/>
      <c r="J53" s="5"/>
      <c r="K53" s="5"/>
    </row>
    <row r="54" spans="2:11" ht="12.75">
      <c r="B54" s="3" t="s">
        <v>256</v>
      </c>
      <c r="C54" s="5"/>
      <c r="D54" s="5"/>
      <c r="E54" s="5"/>
      <c r="F54" s="5"/>
      <c r="G54" s="5"/>
      <c r="H54" s="5"/>
      <c r="I54" s="5"/>
      <c r="J54" s="5"/>
      <c r="K54" s="5"/>
    </row>
    <row r="55" spans="2:11" ht="12.75">
      <c r="B55" s="3" t="s">
        <v>280</v>
      </c>
      <c r="C55" s="5"/>
      <c r="D55" s="5"/>
      <c r="E55" s="5"/>
      <c r="F55" s="5"/>
      <c r="G55" s="5"/>
      <c r="H55" s="5"/>
      <c r="I55" s="5"/>
      <c r="J55" s="5"/>
      <c r="K55" s="5"/>
    </row>
    <row r="56" spans="2:11" ht="12.75">
      <c r="B56" s="3"/>
      <c r="C56" s="5"/>
      <c r="D56" s="5"/>
      <c r="E56" s="5"/>
      <c r="F56" s="5"/>
      <c r="G56" s="5"/>
      <c r="H56" s="5"/>
      <c r="I56" s="5"/>
      <c r="J56" s="5"/>
      <c r="K56" s="5"/>
    </row>
    <row r="57" spans="2:11" ht="12.75">
      <c r="B57" s="3" t="s">
        <v>205</v>
      </c>
      <c r="C57" s="5"/>
      <c r="D57" s="5"/>
      <c r="E57" s="5"/>
      <c r="F57" s="5"/>
      <c r="G57" s="5"/>
      <c r="H57" s="5"/>
      <c r="I57" s="5"/>
      <c r="J57" s="5"/>
      <c r="K57" s="5"/>
    </row>
    <row r="58" spans="2:11" ht="12.75">
      <c r="B58" s="3" t="s">
        <v>299</v>
      </c>
      <c r="C58" s="5"/>
      <c r="D58" s="5"/>
      <c r="E58" s="5"/>
      <c r="F58" s="5"/>
      <c r="G58" s="5"/>
      <c r="H58" s="5"/>
      <c r="I58" s="5"/>
      <c r="J58" s="5"/>
      <c r="K58" s="5"/>
    </row>
    <row r="59" spans="2:11" ht="12.75">
      <c r="B59" s="3" t="s">
        <v>257</v>
      </c>
      <c r="C59" s="5"/>
      <c r="D59" s="5"/>
      <c r="E59" s="5"/>
      <c r="F59" s="5"/>
      <c r="G59" s="5"/>
      <c r="H59" s="5"/>
      <c r="I59" s="5"/>
      <c r="J59" s="5"/>
      <c r="K59" s="5"/>
    </row>
    <row r="60" spans="2:11" ht="12.75">
      <c r="B60" s="3" t="s">
        <v>303</v>
      </c>
      <c r="C60" s="5"/>
      <c r="D60" s="5"/>
      <c r="E60" s="5"/>
      <c r="F60" s="5"/>
      <c r="G60" s="5"/>
      <c r="H60" s="5"/>
      <c r="I60" s="5"/>
      <c r="J60" s="5"/>
      <c r="K60" s="5"/>
    </row>
    <row r="61" spans="2:11" ht="12.75">
      <c r="B61" s="3"/>
      <c r="C61" s="5"/>
      <c r="D61" s="5"/>
      <c r="E61" s="5"/>
      <c r="F61" s="5"/>
      <c r="G61" s="5"/>
      <c r="H61" s="5"/>
      <c r="I61" s="27" t="s">
        <v>76</v>
      </c>
      <c r="J61" s="5"/>
      <c r="K61" s="5"/>
    </row>
    <row r="62" spans="2:11" ht="12.75">
      <c r="B62" s="3"/>
      <c r="C62" s="5"/>
      <c r="D62" s="5"/>
      <c r="E62" s="5"/>
      <c r="F62" s="5"/>
      <c r="G62" s="5"/>
      <c r="H62" s="5"/>
      <c r="I62" s="27" t="s">
        <v>297</v>
      </c>
      <c r="J62" s="5"/>
      <c r="K62" s="5"/>
    </row>
    <row r="63" spans="2:11" ht="12.75">
      <c r="B63" s="3"/>
      <c r="C63" s="5"/>
      <c r="D63" s="5"/>
      <c r="E63" s="5"/>
      <c r="F63" s="5"/>
      <c r="G63" s="5"/>
      <c r="H63" s="5"/>
      <c r="I63" s="27" t="s">
        <v>0</v>
      </c>
      <c r="J63" s="5"/>
      <c r="K63" s="5"/>
    </row>
    <row r="64" spans="2:11" ht="12.75">
      <c r="B64" s="3" t="s">
        <v>287</v>
      </c>
      <c r="C64" s="5"/>
      <c r="D64" s="5"/>
      <c r="E64" s="5"/>
      <c r="F64" s="5"/>
      <c r="G64" s="5"/>
      <c r="H64" s="5"/>
      <c r="I64" s="27">
        <v>-2</v>
      </c>
      <c r="J64" s="5"/>
      <c r="K64" s="5"/>
    </row>
    <row r="65" spans="2:11" ht="12.75">
      <c r="B65" s="3" t="s">
        <v>304</v>
      </c>
      <c r="C65" s="5"/>
      <c r="D65" s="5"/>
      <c r="E65" s="5"/>
      <c r="F65" s="5"/>
      <c r="G65" s="5"/>
      <c r="H65" s="5"/>
      <c r="I65" s="27">
        <v>2</v>
      </c>
      <c r="J65" s="5"/>
      <c r="K65" s="5"/>
    </row>
    <row r="66" spans="2:11" ht="12.75">
      <c r="B66" s="3"/>
      <c r="C66" s="5"/>
      <c r="D66" s="5"/>
      <c r="E66" s="5"/>
      <c r="F66" s="5"/>
      <c r="G66" s="5"/>
      <c r="H66" s="5"/>
      <c r="I66" s="5"/>
      <c r="J66" s="5"/>
      <c r="K66" s="5"/>
    </row>
    <row r="67" spans="2:11" ht="12.75">
      <c r="B67" s="8" t="s">
        <v>272</v>
      </c>
      <c r="C67" s="5"/>
      <c r="D67" s="5"/>
      <c r="E67" s="5"/>
      <c r="F67" s="5"/>
      <c r="G67" s="5"/>
      <c r="H67" s="5"/>
      <c r="I67" s="5"/>
      <c r="J67" s="5"/>
      <c r="K67" s="5"/>
    </row>
    <row r="68" spans="2:11" ht="12.75">
      <c r="B68" s="8"/>
      <c r="C68" s="5"/>
      <c r="D68" s="5"/>
      <c r="E68" s="5"/>
      <c r="F68" s="5"/>
      <c r="G68" s="5"/>
      <c r="H68" s="5"/>
      <c r="I68" s="5"/>
      <c r="J68" s="5"/>
      <c r="K68" s="5"/>
    </row>
    <row r="69" spans="2:11" ht="12.75">
      <c r="B69" s="3" t="s">
        <v>206</v>
      </c>
      <c r="C69" s="5"/>
      <c r="D69" s="5"/>
      <c r="E69" s="5"/>
      <c r="F69" s="5"/>
      <c r="G69" s="5"/>
      <c r="H69" s="5"/>
      <c r="I69" s="5"/>
      <c r="J69" s="5"/>
      <c r="K69" s="5"/>
    </row>
    <row r="70" spans="2:11" ht="12.75">
      <c r="B70" s="3" t="s">
        <v>307</v>
      </c>
      <c r="C70" s="5"/>
      <c r="D70" s="5"/>
      <c r="E70" s="5"/>
      <c r="F70" s="5"/>
      <c r="G70" s="5"/>
      <c r="H70" s="5"/>
      <c r="I70" s="5"/>
      <c r="J70" s="5"/>
      <c r="K70" s="5"/>
    </row>
    <row r="71" spans="2:11" ht="12.75">
      <c r="B71" s="3" t="s">
        <v>277</v>
      </c>
      <c r="C71" s="5"/>
      <c r="D71" s="5"/>
      <c r="E71" s="5"/>
      <c r="F71" s="5"/>
      <c r="G71" s="5"/>
      <c r="H71" s="5"/>
      <c r="I71" s="5"/>
      <c r="J71" s="5"/>
      <c r="K71" s="5"/>
    </row>
    <row r="72" spans="2:11" ht="12.75">
      <c r="B72" s="3"/>
      <c r="C72" s="5"/>
      <c r="D72" s="5"/>
      <c r="E72" s="5"/>
      <c r="F72" s="5"/>
      <c r="G72" s="5"/>
      <c r="H72" s="5"/>
      <c r="I72" s="5"/>
      <c r="J72" s="5"/>
      <c r="K72" s="5"/>
    </row>
    <row r="73" spans="2:11" ht="12.75">
      <c r="B73" s="3" t="s">
        <v>259</v>
      </c>
      <c r="C73" s="5"/>
      <c r="D73" s="5"/>
      <c r="E73" s="5"/>
      <c r="F73" s="5"/>
      <c r="G73" s="5"/>
      <c r="H73" s="5"/>
      <c r="I73" s="5"/>
      <c r="J73" s="5"/>
      <c r="K73" s="5"/>
    </row>
    <row r="74" spans="2:11" ht="12.75">
      <c r="B74" s="3" t="s">
        <v>258</v>
      </c>
      <c r="C74" s="5"/>
      <c r="D74" s="5"/>
      <c r="E74" s="5"/>
      <c r="F74" s="5"/>
      <c r="G74" s="5"/>
      <c r="H74" s="5"/>
      <c r="I74" s="5"/>
      <c r="J74" s="5"/>
      <c r="K74" s="5"/>
    </row>
    <row r="75" spans="2:11" ht="12.75">
      <c r="B75" s="3"/>
      <c r="C75" s="5"/>
      <c r="D75" s="5"/>
      <c r="E75" s="5"/>
      <c r="F75" s="5"/>
      <c r="G75" s="5"/>
      <c r="H75" s="5"/>
      <c r="I75" s="5"/>
      <c r="J75" s="5"/>
      <c r="K75" s="5"/>
    </row>
    <row r="76" spans="2:11" ht="12.75">
      <c r="B76" s="8" t="s">
        <v>273</v>
      </c>
      <c r="C76" s="5"/>
      <c r="D76" s="5"/>
      <c r="E76" s="5"/>
      <c r="F76" s="5"/>
      <c r="G76" s="5"/>
      <c r="H76" s="5"/>
      <c r="I76" s="5"/>
      <c r="J76" s="5"/>
      <c r="K76" s="5"/>
    </row>
    <row r="77" spans="2:11" ht="12.75">
      <c r="B77" s="3"/>
      <c r="C77" s="5"/>
      <c r="D77" s="5"/>
      <c r="E77" s="5"/>
      <c r="F77" s="5"/>
      <c r="G77" s="5"/>
      <c r="H77" s="5"/>
      <c r="I77" s="5"/>
      <c r="J77" s="5"/>
      <c r="K77" s="5"/>
    </row>
    <row r="78" spans="2:11" ht="12.75">
      <c r="B78" s="3" t="s">
        <v>296</v>
      </c>
      <c r="C78" s="5"/>
      <c r="D78" s="5"/>
      <c r="E78" s="5"/>
      <c r="F78" s="5"/>
      <c r="G78" s="5"/>
      <c r="H78" s="5"/>
      <c r="I78" s="5"/>
      <c r="J78" s="5"/>
      <c r="K78" s="5"/>
    </row>
    <row r="79" spans="2:11" ht="12.75">
      <c r="B79" s="3" t="s">
        <v>281</v>
      </c>
      <c r="C79" s="5"/>
      <c r="D79" s="5"/>
      <c r="E79" s="5"/>
      <c r="F79" s="5"/>
      <c r="G79" s="5"/>
      <c r="H79" s="5"/>
      <c r="I79" s="5"/>
      <c r="J79" s="5"/>
      <c r="K79" s="5"/>
    </row>
    <row r="80" spans="2:11" ht="12.75">
      <c r="B80" s="3" t="s">
        <v>282</v>
      </c>
      <c r="C80" s="5"/>
      <c r="D80" s="5"/>
      <c r="E80" s="5"/>
      <c r="F80" s="5"/>
      <c r="G80" s="5"/>
      <c r="H80" s="5"/>
      <c r="I80" s="5"/>
      <c r="J80" s="5"/>
      <c r="K80" s="5"/>
    </row>
    <row r="81" spans="2:11" ht="12.75">
      <c r="B81" s="3" t="s">
        <v>283</v>
      </c>
      <c r="C81" s="5"/>
      <c r="D81" s="5"/>
      <c r="E81" s="5"/>
      <c r="F81" s="5"/>
      <c r="G81" s="5"/>
      <c r="H81" s="5"/>
      <c r="I81" s="5"/>
      <c r="J81" s="5"/>
      <c r="K81" s="5"/>
    </row>
    <row r="82" spans="2:11" ht="12.75">
      <c r="B82" s="3" t="s">
        <v>284</v>
      </c>
      <c r="C82" s="5"/>
      <c r="D82" s="5"/>
      <c r="E82" s="5"/>
      <c r="F82" s="5"/>
      <c r="G82" s="5"/>
      <c r="H82" s="5"/>
      <c r="I82" s="5"/>
      <c r="J82" s="5"/>
      <c r="K82" s="5"/>
    </row>
    <row r="83" spans="2:11" ht="12.75">
      <c r="B83" s="3"/>
      <c r="C83" s="5"/>
      <c r="D83" s="5"/>
      <c r="E83" s="5"/>
      <c r="F83" s="5"/>
      <c r="G83" s="5"/>
      <c r="H83" s="5"/>
      <c r="I83" s="5"/>
      <c r="J83" s="5"/>
      <c r="K83" s="5"/>
    </row>
    <row r="84" spans="2:11" ht="12.75">
      <c r="B84" s="3" t="s">
        <v>285</v>
      </c>
      <c r="C84" s="5"/>
      <c r="D84" s="5"/>
      <c r="E84" s="5"/>
      <c r="F84" s="5"/>
      <c r="G84" s="5"/>
      <c r="H84" s="5"/>
      <c r="I84" s="5"/>
      <c r="J84" s="5"/>
      <c r="K84" s="5"/>
    </row>
    <row r="85" spans="2:11" ht="12.75">
      <c r="B85" s="3" t="s">
        <v>286</v>
      </c>
      <c r="C85" s="5"/>
      <c r="D85" s="5"/>
      <c r="E85" s="5"/>
      <c r="F85" s="5"/>
      <c r="G85" s="5"/>
      <c r="H85" s="5"/>
      <c r="I85" s="5"/>
      <c r="J85" s="5"/>
      <c r="K85" s="5"/>
    </row>
    <row r="86" spans="2:11" ht="12.75">
      <c r="B86" s="3"/>
      <c r="C86" s="5"/>
      <c r="D86" s="5"/>
      <c r="E86" s="5"/>
      <c r="F86" s="5"/>
      <c r="G86" s="5"/>
      <c r="H86" s="5"/>
      <c r="I86" s="5"/>
      <c r="J86" s="5"/>
      <c r="K86" s="5"/>
    </row>
    <row r="87" spans="2:11" ht="12.75">
      <c r="B87" s="8" t="s">
        <v>308</v>
      </c>
      <c r="C87" s="5"/>
      <c r="D87" s="5"/>
      <c r="E87" s="5"/>
      <c r="F87" s="5"/>
      <c r="G87" s="5"/>
      <c r="H87" s="5"/>
      <c r="I87" s="5"/>
      <c r="J87" s="5"/>
      <c r="K87" s="5"/>
    </row>
    <row r="88" spans="2:11" ht="12.75">
      <c r="B88" s="3"/>
      <c r="C88" s="5"/>
      <c r="D88" s="5"/>
      <c r="E88" s="5"/>
      <c r="F88" s="5"/>
      <c r="G88" s="5"/>
      <c r="H88" s="5"/>
      <c r="I88" s="5"/>
      <c r="J88" s="5"/>
      <c r="K88" s="5"/>
    </row>
    <row r="89" spans="2:11" ht="12.75">
      <c r="B89" s="3" t="s">
        <v>195</v>
      </c>
      <c r="C89" s="5"/>
      <c r="D89" s="5"/>
      <c r="E89" s="5"/>
      <c r="F89" s="5"/>
      <c r="G89" s="5"/>
      <c r="H89" s="5"/>
      <c r="I89" s="5"/>
      <c r="J89" s="5"/>
      <c r="K89" s="5"/>
    </row>
    <row r="90" spans="2:11" ht="12.75">
      <c r="B90" s="3" t="s">
        <v>196</v>
      </c>
      <c r="C90" s="5"/>
      <c r="D90" s="5"/>
      <c r="E90" s="5"/>
      <c r="F90" s="5"/>
      <c r="G90" s="5"/>
      <c r="H90" s="5"/>
      <c r="I90" s="5"/>
      <c r="J90" s="5"/>
      <c r="K90" s="5"/>
    </row>
    <row r="91" spans="2:11" ht="12.75">
      <c r="B91" s="3" t="s">
        <v>274</v>
      </c>
      <c r="C91" s="5"/>
      <c r="D91" s="5"/>
      <c r="E91" s="5"/>
      <c r="F91" s="5"/>
      <c r="G91" s="5"/>
      <c r="H91" s="5"/>
      <c r="I91" s="5"/>
      <c r="J91" s="5"/>
      <c r="K91" s="5"/>
    </row>
    <row r="92" spans="2:11" ht="12.75">
      <c r="B92" s="3"/>
      <c r="C92" s="5"/>
      <c r="D92" s="5"/>
      <c r="E92" s="5"/>
      <c r="F92" s="5"/>
      <c r="G92" s="5"/>
      <c r="H92" s="5"/>
      <c r="I92" s="5"/>
      <c r="J92" s="5"/>
      <c r="K92" s="5"/>
    </row>
    <row r="93" spans="2:11" ht="12.75">
      <c r="B93" s="3" t="s">
        <v>197</v>
      </c>
      <c r="C93" s="5"/>
      <c r="D93" s="5"/>
      <c r="E93" s="5"/>
      <c r="F93" s="5"/>
      <c r="G93" s="5"/>
      <c r="H93" s="5"/>
      <c r="I93" s="5"/>
      <c r="J93" s="5"/>
      <c r="K93" s="5"/>
    </row>
    <row r="94" spans="2:11" ht="12.75">
      <c r="B94" s="3" t="s">
        <v>198</v>
      </c>
      <c r="C94" s="5"/>
      <c r="D94" s="5"/>
      <c r="E94" s="5"/>
      <c r="F94" s="5"/>
      <c r="G94" s="5"/>
      <c r="H94" s="5"/>
      <c r="I94" s="5"/>
      <c r="J94" s="5"/>
      <c r="K94" s="5"/>
    </row>
    <row r="95" spans="2:11" ht="12.75">
      <c r="B95" s="3" t="s">
        <v>199</v>
      </c>
      <c r="C95" s="5"/>
      <c r="D95" s="5"/>
      <c r="E95" s="5"/>
      <c r="F95" s="5"/>
      <c r="G95" s="5"/>
      <c r="H95" s="5"/>
      <c r="I95" s="5"/>
      <c r="J95" s="5"/>
      <c r="K95" s="5"/>
    </row>
    <row r="96" spans="2:11" ht="12.75">
      <c r="B96" s="3" t="s">
        <v>298</v>
      </c>
      <c r="C96" s="5"/>
      <c r="D96" s="5"/>
      <c r="E96" s="5"/>
      <c r="F96" s="5"/>
      <c r="G96" s="5"/>
      <c r="H96" s="5"/>
      <c r="I96" s="5"/>
      <c r="J96" s="5"/>
      <c r="K96" s="5"/>
    </row>
    <row r="97" spans="2:11" ht="12.75">
      <c r="B97" s="3"/>
      <c r="C97" s="5"/>
      <c r="D97" s="5"/>
      <c r="E97" s="5"/>
      <c r="F97" s="5"/>
      <c r="G97" s="5"/>
      <c r="H97" s="5"/>
      <c r="I97" s="5"/>
      <c r="J97" s="5"/>
      <c r="K97" s="5"/>
    </row>
    <row r="98" spans="2:11" ht="12.75">
      <c r="B98" s="3" t="s">
        <v>344</v>
      </c>
      <c r="C98" s="5"/>
      <c r="D98" s="5"/>
      <c r="E98" s="5"/>
      <c r="F98" s="5"/>
      <c r="G98" s="5"/>
      <c r="H98" s="5"/>
      <c r="I98" s="5"/>
      <c r="J98" s="5"/>
      <c r="K98" s="5"/>
    </row>
    <row r="99" spans="2:11" ht="12.75">
      <c r="B99" s="3"/>
      <c r="C99" s="5"/>
      <c r="D99" s="5"/>
      <c r="E99" s="5"/>
      <c r="F99" s="5"/>
      <c r="G99" s="5"/>
      <c r="H99" s="4" t="s">
        <v>288</v>
      </c>
      <c r="I99" s="4" t="s">
        <v>289</v>
      </c>
      <c r="J99" s="5"/>
      <c r="K99" s="5"/>
    </row>
    <row r="100" spans="2:11" ht="12.75">
      <c r="B100" s="3"/>
      <c r="C100" s="5"/>
      <c r="D100" s="5"/>
      <c r="E100" s="5"/>
      <c r="F100" s="5"/>
      <c r="G100" s="5"/>
      <c r="H100" s="4" t="s">
        <v>0</v>
      </c>
      <c r="I100" s="4" t="s">
        <v>0</v>
      </c>
      <c r="J100" s="5"/>
      <c r="K100" s="5"/>
    </row>
    <row r="101" spans="2:11" ht="12.75">
      <c r="B101" s="3" t="s">
        <v>287</v>
      </c>
      <c r="C101" s="5"/>
      <c r="D101" s="5"/>
      <c r="E101" s="5"/>
      <c r="F101" s="5"/>
      <c r="G101" s="5"/>
      <c r="H101" s="27">
        <v>-780</v>
      </c>
      <c r="I101" s="27">
        <v>-1038</v>
      </c>
      <c r="J101" s="5"/>
      <c r="K101" s="5"/>
    </row>
    <row r="102" spans="2:11" ht="12.75">
      <c r="B102" s="3" t="s">
        <v>290</v>
      </c>
      <c r="C102" s="5"/>
      <c r="D102" s="5"/>
      <c r="E102" s="5"/>
      <c r="F102" s="5"/>
      <c r="G102" s="5"/>
      <c r="H102" s="27">
        <v>-469</v>
      </c>
      <c r="I102" s="27">
        <v>-577</v>
      </c>
      <c r="J102" s="5"/>
      <c r="K102" s="5"/>
    </row>
    <row r="103" spans="2:11" ht="12.75">
      <c r="B103" s="3"/>
      <c r="C103" s="5"/>
      <c r="D103" s="5"/>
      <c r="E103" s="5"/>
      <c r="F103" s="5"/>
      <c r="G103" s="5"/>
      <c r="H103" s="27"/>
      <c r="I103" s="27"/>
      <c r="J103" s="5"/>
      <c r="K103" s="5"/>
    </row>
    <row r="104" spans="2:11" ht="12.75">
      <c r="B104" s="8" t="s">
        <v>291</v>
      </c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2.75">
      <c r="B105" s="8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2.75">
      <c r="B106" s="3" t="s">
        <v>202</v>
      </c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2.75">
      <c r="B107" s="3" t="s">
        <v>203</v>
      </c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2.75">
      <c r="B108" s="3" t="s">
        <v>204</v>
      </c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2.75">
      <c r="B109" s="3"/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2.75">
      <c r="B110" s="3" t="s">
        <v>376</v>
      </c>
      <c r="C110" s="5"/>
      <c r="D110" s="5"/>
      <c r="E110" s="5"/>
      <c r="F110" s="5"/>
      <c r="G110" s="5"/>
      <c r="H110" s="5"/>
      <c r="I110" s="5"/>
      <c r="J110" s="5"/>
      <c r="K110" s="5"/>
    </row>
    <row r="111" spans="2:11" ht="12.75">
      <c r="B111" s="3" t="s">
        <v>320</v>
      </c>
      <c r="C111" s="5"/>
      <c r="D111" s="5"/>
      <c r="E111" s="5"/>
      <c r="F111" s="5"/>
      <c r="G111" s="5"/>
      <c r="H111" s="5"/>
      <c r="I111" s="5"/>
      <c r="J111" s="5"/>
      <c r="K111" s="5"/>
    </row>
    <row r="112" spans="2:11" ht="12.75">
      <c r="B112" s="3" t="s">
        <v>309</v>
      </c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2.75">
      <c r="B113" s="3"/>
      <c r="C113" s="5"/>
      <c r="D113" s="5"/>
      <c r="E113" s="5"/>
      <c r="F113" s="5"/>
      <c r="G113" s="5"/>
      <c r="H113" s="5"/>
      <c r="I113" s="5"/>
      <c r="J113" s="5"/>
      <c r="K113" s="5"/>
    </row>
    <row r="114" spans="2:11" ht="12.75">
      <c r="B114" s="3" t="s">
        <v>292</v>
      </c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2.75">
      <c r="B115" s="26" t="s">
        <v>293</v>
      </c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12.75">
      <c r="B116" s="26"/>
      <c r="C116" s="5"/>
      <c r="D116" s="5"/>
      <c r="E116" s="5"/>
      <c r="F116" s="5"/>
      <c r="G116" s="5"/>
      <c r="H116" s="5"/>
      <c r="I116" s="4" t="s">
        <v>76</v>
      </c>
      <c r="J116" s="5"/>
      <c r="K116" s="5"/>
    </row>
    <row r="117" spans="2:11" ht="12.75">
      <c r="B117" s="3"/>
      <c r="C117" s="5"/>
      <c r="D117" s="5"/>
      <c r="E117" s="5"/>
      <c r="F117" s="5"/>
      <c r="G117" s="5"/>
      <c r="H117" s="5"/>
      <c r="I117" s="4" t="s">
        <v>297</v>
      </c>
      <c r="J117" s="5"/>
      <c r="K117" s="5"/>
    </row>
    <row r="118" spans="2:11" ht="12.75">
      <c r="B118" s="3"/>
      <c r="C118" s="5"/>
      <c r="D118" s="5"/>
      <c r="E118" s="5"/>
      <c r="F118" s="5"/>
      <c r="G118" s="5"/>
      <c r="H118" s="5"/>
      <c r="I118" s="4" t="s">
        <v>0</v>
      </c>
      <c r="J118" s="5"/>
      <c r="K118" s="5"/>
    </row>
    <row r="119" spans="2:11" ht="12.75">
      <c r="B119" s="3" t="s">
        <v>294</v>
      </c>
      <c r="C119" s="5"/>
      <c r="D119" s="5"/>
      <c r="E119" s="5"/>
      <c r="F119" s="5"/>
      <c r="G119" s="5"/>
      <c r="H119" s="5"/>
      <c r="I119" s="27">
        <v>-59390</v>
      </c>
      <c r="J119" s="5"/>
      <c r="K119" s="5"/>
    </row>
    <row r="120" spans="2:11" ht="12.75">
      <c r="B120" s="3" t="s">
        <v>352</v>
      </c>
      <c r="C120" s="5"/>
      <c r="D120" s="5"/>
      <c r="E120" s="5"/>
      <c r="F120" s="5"/>
      <c r="G120" s="5"/>
      <c r="H120" s="5"/>
      <c r="I120" s="27">
        <v>53408</v>
      </c>
      <c r="J120" s="5"/>
      <c r="K120" s="5"/>
    </row>
    <row r="121" spans="2:11" ht="12.75">
      <c r="B121" s="3"/>
      <c r="C121" s="5"/>
      <c r="D121" s="5"/>
      <c r="E121" s="5"/>
      <c r="F121" s="5"/>
      <c r="G121" s="5"/>
      <c r="H121" s="5"/>
      <c r="I121" s="27"/>
      <c r="J121" s="5"/>
      <c r="K121" s="5"/>
    </row>
    <row r="122" spans="2:11" ht="12.75">
      <c r="B122" s="3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24"/>
      <c r="B123" s="8" t="s">
        <v>207</v>
      </c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24"/>
      <c r="B124" s="8"/>
      <c r="C124" s="5"/>
      <c r="D124" s="5"/>
      <c r="E124" s="5"/>
      <c r="F124" s="5"/>
      <c r="G124" s="5"/>
      <c r="H124" s="5"/>
      <c r="I124" s="5"/>
      <c r="J124" s="5"/>
      <c r="K124" s="5"/>
    </row>
    <row r="125" spans="2:11" ht="12.75">
      <c r="B125" s="3" t="s">
        <v>208</v>
      </c>
      <c r="C125" s="5"/>
      <c r="D125" s="5"/>
      <c r="E125" s="5"/>
      <c r="F125" s="5"/>
      <c r="G125" s="5"/>
      <c r="H125" s="4"/>
      <c r="I125" s="4"/>
      <c r="J125" s="5"/>
      <c r="K125" s="5"/>
    </row>
    <row r="126" spans="2:11" ht="12.75">
      <c r="B126" s="3"/>
      <c r="C126" s="5"/>
      <c r="D126" s="5"/>
      <c r="E126" s="5"/>
      <c r="F126" s="5"/>
      <c r="G126" s="5"/>
      <c r="H126" s="4"/>
      <c r="I126" s="4"/>
      <c r="J126" s="5"/>
      <c r="K126" s="5"/>
    </row>
    <row r="127" spans="2:11" ht="12.75">
      <c r="B127" s="3"/>
      <c r="C127" s="5"/>
      <c r="D127" s="4"/>
      <c r="E127" s="4"/>
      <c r="F127" s="4" t="s">
        <v>209</v>
      </c>
      <c r="G127" s="27"/>
      <c r="H127" s="4" t="s">
        <v>239</v>
      </c>
      <c r="I127" s="4" t="s">
        <v>171</v>
      </c>
      <c r="J127" s="5"/>
      <c r="K127" s="5"/>
    </row>
    <row r="128" spans="2:11" ht="12.75">
      <c r="B128" s="3"/>
      <c r="C128" s="5"/>
      <c r="D128" s="4"/>
      <c r="E128" s="4"/>
      <c r="F128" s="4" t="s">
        <v>210</v>
      </c>
      <c r="G128" s="27"/>
      <c r="H128" s="4" t="s">
        <v>275</v>
      </c>
      <c r="I128" s="4"/>
      <c r="J128" s="5"/>
      <c r="K128" s="5"/>
    </row>
    <row r="129" spans="2:11" ht="12.75">
      <c r="B129" s="26"/>
      <c r="C129" s="5"/>
      <c r="D129" s="4"/>
      <c r="E129" s="4"/>
      <c r="F129" s="4" t="s">
        <v>0</v>
      </c>
      <c r="G129" s="27"/>
      <c r="H129" s="4" t="s">
        <v>0</v>
      </c>
      <c r="I129" s="4" t="s">
        <v>0</v>
      </c>
      <c r="J129" s="5"/>
      <c r="K129" s="5"/>
    </row>
    <row r="130" spans="2:11" ht="12.75">
      <c r="B130" s="99" t="s">
        <v>255</v>
      </c>
      <c r="C130" s="5"/>
      <c r="D130" s="4"/>
      <c r="E130" s="4"/>
      <c r="F130" s="4"/>
      <c r="G130" s="27"/>
      <c r="H130" s="4"/>
      <c r="I130" s="4"/>
      <c r="J130" s="5"/>
      <c r="K130" s="5"/>
    </row>
    <row r="131" spans="2:11" ht="12.75">
      <c r="B131" s="26"/>
      <c r="C131" s="5"/>
      <c r="D131" s="4"/>
      <c r="E131" s="4"/>
      <c r="F131" s="4"/>
      <c r="G131" s="27"/>
      <c r="H131" s="4"/>
      <c r="I131" s="4"/>
      <c r="J131" s="5"/>
      <c r="K131" s="5"/>
    </row>
    <row r="132" spans="2:11" ht="12.75">
      <c r="B132" s="3" t="s">
        <v>175</v>
      </c>
      <c r="C132" s="5"/>
      <c r="D132" s="90"/>
      <c r="E132" s="90"/>
      <c r="F132" s="90">
        <v>54286</v>
      </c>
      <c r="G132" s="100"/>
      <c r="H132" s="98">
        <v>-1249</v>
      </c>
      <c r="I132" s="90">
        <f>SUM(D132:H132)</f>
        <v>53037</v>
      </c>
      <c r="J132" s="5"/>
      <c r="K132" s="5"/>
    </row>
    <row r="133" spans="2:11" ht="12.75">
      <c r="B133" s="3" t="s">
        <v>29</v>
      </c>
      <c r="C133" s="5"/>
      <c r="D133" s="90"/>
      <c r="E133" s="90"/>
      <c r="F133" s="90">
        <v>314467</v>
      </c>
      <c r="G133" s="100"/>
      <c r="H133" s="98">
        <v>-1249</v>
      </c>
      <c r="I133" s="90">
        <f>SUM(D133:H133)</f>
        <v>313218</v>
      </c>
      <c r="J133" s="5"/>
      <c r="K133" s="5"/>
    </row>
    <row r="134" spans="2:11" ht="12.75">
      <c r="B134" s="26"/>
      <c r="C134" s="5"/>
      <c r="D134" s="5"/>
      <c r="E134" s="5"/>
      <c r="F134" s="5"/>
      <c r="G134" s="100"/>
      <c r="H134" s="98"/>
      <c r="I134" s="90"/>
      <c r="J134" s="5"/>
      <c r="K134" s="5"/>
    </row>
    <row r="135" spans="2:11" ht="12.75">
      <c r="B135" s="99" t="s">
        <v>382</v>
      </c>
      <c r="C135" s="5"/>
      <c r="D135" s="5"/>
      <c r="E135" s="5"/>
      <c r="F135" s="5"/>
      <c r="G135" s="100"/>
      <c r="H135" s="98"/>
      <c r="I135" s="90"/>
      <c r="J135" s="5"/>
      <c r="K135" s="5"/>
    </row>
    <row r="136" spans="2:11" ht="12.75">
      <c r="B136" s="3"/>
      <c r="C136" s="5"/>
      <c r="D136" s="5"/>
      <c r="E136" s="5"/>
      <c r="F136" s="5"/>
      <c r="G136" s="100"/>
      <c r="H136" s="98"/>
      <c r="I136" s="90"/>
      <c r="J136" s="5"/>
      <c r="K136" s="5"/>
    </row>
    <row r="137" spans="2:11" ht="12.75">
      <c r="B137" s="3" t="s">
        <v>35</v>
      </c>
      <c r="C137" s="5"/>
      <c r="D137" s="27"/>
      <c r="E137" s="27"/>
      <c r="F137" s="27">
        <v>14284</v>
      </c>
      <c r="G137" s="100"/>
      <c r="H137" s="98">
        <v>258</v>
      </c>
      <c r="I137" s="90">
        <f>SUM(D137:H137)</f>
        <v>14542</v>
      </c>
      <c r="J137" s="5"/>
      <c r="K137" s="5"/>
    </row>
    <row r="138" spans="2:11" ht="12.75">
      <c r="B138" s="3" t="s">
        <v>194</v>
      </c>
      <c r="C138" s="5"/>
      <c r="D138" s="27"/>
      <c r="E138" s="27"/>
      <c r="F138" s="27">
        <v>9384</v>
      </c>
      <c r="G138" s="100"/>
      <c r="H138" s="98">
        <v>258</v>
      </c>
      <c r="I138" s="90">
        <f>SUM(D138:H138)</f>
        <v>9642</v>
      </c>
      <c r="J138" s="5"/>
      <c r="K138" s="5"/>
    </row>
    <row r="139" spans="2:11" ht="12.75">
      <c r="B139" s="26"/>
      <c r="C139" s="5"/>
      <c r="D139" s="5"/>
      <c r="E139" s="5"/>
      <c r="F139" s="27"/>
      <c r="G139" s="5"/>
      <c r="H139" s="90"/>
      <c r="I139" s="90"/>
      <c r="J139" s="5"/>
      <c r="K139" s="5"/>
    </row>
    <row r="140" spans="1:11" ht="12.75">
      <c r="A140" s="36" t="s">
        <v>44</v>
      </c>
      <c r="B140" s="8" t="s">
        <v>87</v>
      </c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36"/>
      <c r="B141" s="8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20"/>
      <c r="B142" s="3" t="s">
        <v>101</v>
      </c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2.75">
      <c r="B143" s="3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36" t="s">
        <v>45</v>
      </c>
      <c r="B144" s="8" t="s">
        <v>88</v>
      </c>
      <c r="C144" s="5"/>
      <c r="D144" s="5"/>
      <c r="E144" s="5"/>
      <c r="F144" s="5"/>
      <c r="G144" s="5"/>
      <c r="H144" s="5"/>
      <c r="I144" s="5"/>
      <c r="J144" s="5"/>
      <c r="K144" s="5"/>
    </row>
    <row r="145" spans="2:11" ht="12.75">
      <c r="B145" s="3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20"/>
      <c r="B146" s="26" t="s">
        <v>123</v>
      </c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2.75">
      <c r="B147" s="3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36" t="s">
        <v>46</v>
      </c>
      <c r="B148" s="8" t="s">
        <v>338</v>
      </c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36"/>
      <c r="B149" s="8"/>
      <c r="C149" s="5"/>
      <c r="D149" s="5"/>
      <c r="E149" s="5"/>
      <c r="F149" s="5"/>
      <c r="G149" s="5"/>
      <c r="H149" s="5"/>
      <c r="I149" s="5"/>
      <c r="J149" s="5"/>
      <c r="K149" s="5"/>
    </row>
    <row r="150" spans="2:11" ht="12.75">
      <c r="B150" s="26" t="s">
        <v>377</v>
      </c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20"/>
      <c r="B151" s="3"/>
      <c r="C151" s="5"/>
      <c r="D151" s="5"/>
      <c r="E151" s="141" t="s">
        <v>373</v>
      </c>
      <c r="F151" s="141"/>
      <c r="G151" s="47"/>
      <c r="H151" s="141" t="s">
        <v>374</v>
      </c>
      <c r="I151" s="141"/>
      <c r="J151" s="5"/>
      <c r="K151" s="5"/>
    </row>
    <row r="152" spans="2:11" ht="12.75">
      <c r="B152" s="3"/>
      <c r="C152" s="5"/>
      <c r="D152" s="5"/>
      <c r="E152" s="141" t="s">
        <v>375</v>
      </c>
      <c r="F152" s="141"/>
      <c r="G152" s="5"/>
      <c r="H152" s="141" t="s">
        <v>413</v>
      </c>
      <c r="I152" s="141"/>
      <c r="J152" s="5"/>
      <c r="K152" s="5"/>
    </row>
    <row r="153" spans="2:11" ht="12.75">
      <c r="B153" s="3"/>
      <c r="C153" s="5"/>
      <c r="D153" s="5"/>
      <c r="E153" s="47" t="s">
        <v>409</v>
      </c>
      <c r="F153" s="47" t="s">
        <v>410</v>
      </c>
      <c r="G153" s="48"/>
      <c r="H153" s="47" t="s">
        <v>409</v>
      </c>
      <c r="I153" s="47" t="s">
        <v>410</v>
      </c>
      <c r="J153" s="5"/>
      <c r="K153" s="5"/>
    </row>
    <row r="154" spans="2:11" ht="12.75">
      <c r="B154" s="3"/>
      <c r="C154" s="5"/>
      <c r="D154" s="5"/>
      <c r="E154" s="47" t="s">
        <v>0</v>
      </c>
      <c r="F154" s="47" t="s">
        <v>0</v>
      </c>
      <c r="G154" s="47"/>
      <c r="H154" s="47" t="s">
        <v>0</v>
      </c>
      <c r="I154" s="47" t="s">
        <v>0</v>
      </c>
      <c r="J154" s="5"/>
      <c r="K154" s="5"/>
    </row>
    <row r="155" spans="2:11" ht="12.75">
      <c r="B155" s="8" t="s">
        <v>467</v>
      </c>
      <c r="C155" s="5"/>
      <c r="D155" s="5"/>
      <c r="E155" s="46"/>
      <c r="F155" s="47"/>
      <c r="G155" s="46"/>
      <c r="H155" s="47"/>
      <c r="I155" s="5"/>
      <c r="J155" s="5"/>
      <c r="K155" s="5"/>
    </row>
    <row r="156" spans="2:11" ht="12.75">
      <c r="B156" s="3" t="s">
        <v>327</v>
      </c>
      <c r="C156" s="5"/>
      <c r="D156" s="5"/>
      <c r="E156" s="46"/>
      <c r="F156" s="47"/>
      <c r="G156" s="46"/>
      <c r="H156" s="47"/>
      <c r="I156" s="5"/>
      <c r="J156" s="5"/>
      <c r="K156" s="5"/>
    </row>
    <row r="157" spans="2:11" ht="12.75">
      <c r="B157" s="26" t="s">
        <v>339</v>
      </c>
      <c r="C157" s="5"/>
      <c r="D157" s="5"/>
      <c r="E157" s="72">
        <f>+H157+2217</f>
        <v>0</v>
      </c>
      <c r="F157" s="83" t="s">
        <v>390</v>
      </c>
      <c r="G157" s="46"/>
      <c r="H157" s="2">
        <v>-2217</v>
      </c>
      <c r="I157" s="83" t="s">
        <v>390</v>
      </c>
      <c r="J157" s="133"/>
      <c r="K157" s="5"/>
    </row>
    <row r="158" spans="2:11" ht="12.75">
      <c r="B158" s="3" t="s">
        <v>328</v>
      </c>
      <c r="C158" s="5"/>
      <c r="D158" s="5"/>
      <c r="E158" s="72">
        <f>+H158+618</f>
        <v>0</v>
      </c>
      <c r="F158" s="83" t="s">
        <v>390</v>
      </c>
      <c r="G158" s="46"/>
      <c r="H158" s="2">
        <v>-618</v>
      </c>
      <c r="I158" s="83" t="s">
        <v>390</v>
      </c>
      <c r="J158" s="133"/>
      <c r="K158" s="5"/>
    </row>
    <row r="159" spans="2:11" ht="12.75">
      <c r="B159" s="3" t="s">
        <v>334</v>
      </c>
      <c r="C159" s="5"/>
      <c r="D159" s="5"/>
      <c r="E159" s="72">
        <f>+H159+12304</f>
        <v>0</v>
      </c>
      <c r="F159" s="83" t="s">
        <v>390</v>
      </c>
      <c r="G159" s="46"/>
      <c r="H159" s="2">
        <v>-12304</v>
      </c>
      <c r="I159" s="83" t="s">
        <v>390</v>
      </c>
      <c r="J159" s="133"/>
      <c r="K159" s="5"/>
    </row>
    <row r="160" spans="2:11" ht="12.75">
      <c r="B160" s="3" t="s">
        <v>342</v>
      </c>
      <c r="C160" s="5"/>
      <c r="D160" s="5"/>
      <c r="E160" s="9">
        <v>3121</v>
      </c>
      <c r="F160" s="83" t="s">
        <v>390</v>
      </c>
      <c r="G160" s="46"/>
      <c r="H160" s="2">
        <v>-5089</v>
      </c>
      <c r="I160" s="83" t="s">
        <v>390</v>
      </c>
      <c r="J160" s="133"/>
      <c r="K160" s="5"/>
    </row>
    <row r="161" spans="2:11" ht="12.75">
      <c r="B161" s="3" t="s">
        <v>329</v>
      </c>
      <c r="C161" s="5"/>
      <c r="D161" s="5"/>
      <c r="F161" s="47"/>
      <c r="G161" s="46"/>
      <c r="I161" s="47"/>
      <c r="J161" s="133"/>
      <c r="K161" s="5"/>
    </row>
    <row r="162" spans="2:11" ht="12.75">
      <c r="B162" s="26" t="s">
        <v>343</v>
      </c>
      <c r="C162" s="5"/>
      <c r="D162" s="5"/>
      <c r="E162" s="118">
        <v>33952</v>
      </c>
      <c r="F162" s="83" t="s">
        <v>390</v>
      </c>
      <c r="G162" s="46"/>
      <c r="H162" s="2">
        <v>37148</v>
      </c>
      <c r="I162" s="83" t="s">
        <v>390</v>
      </c>
      <c r="J162" s="133"/>
      <c r="K162" s="5"/>
    </row>
    <row r="163" spans="2:11" ht="12.75">
      <c r="B163" s="3" t="s">
        <v>330</v>
      </c>
      <c r="C163" s="5"/>
      <c r="D163" s="5"/>
      <c r="F163" s="47"/>
      <c r="G163" s="46"/>
      <c r="I163" s="47"/>
      <c r="J163" s="133"/>
      <c r="K163" s="5"/>
    </row>
    <row r="164" spans="2:11" ht="12.75">
      <c r="B164" s="26" t="s">
        <v>331</v>
      </c>
      <c r="C164" s="5"/>
      <c r="D164" s="5"/>
      <c r="E164" s="118">
        <v>403</v>
      </c>
      <c r="F164" s="83" t="s">
        <v>390</v>
      </c>
      <c r="G164" s="51"/>
      <c r="H164" s="16">
        <v>-1569</v>
      </c>
      <c r="I164" s="83" t="s">
        <v>390</v>
      </c>
      <c r="J164" s="133"/>
      <c r="K164" s="5"/>
    </row>
    <row r="165" spans="2:11" ht="12.75">
      <c r="B165" s="3" t="s">
        <v>335</v>
      </c>
      <c r="C165" s="5"/>
      <c r="D165" s="5"/>
      <c r="E165" s="46"/>
      <c r="F165" s="83"/>
      <c r="G165" s="46"/>
      <c r="I165" s="83"/>
      <c r="J165" s="133"/>
      <c r="K165" s="5"/>
    </row>
    <row r="166" spans="2:11" ht="12.75">
      <c r="B166" s="26" t="s">
        <v>336</v>
      </c>
      <c r="C166" s="5"/>
      <c r="D166" s="5"/>
      <c r="E166" s="84">
        <f>+H166+4599</f>
        <v>0</v>
      </c>
      <c r="F166" s="83" t="s">
        <v>390</v>
      </c>
      <c r="G166" s="46"/>
      <c r="H166" s="2">
        <v>-4599</v>
      </c>
      <c r="I166" s="83" t="s">
        <v>390</v>
      </c>
      <c r="J166" s="133"/>
      <c r="K166" s="5"/>
    </row>
    <row r="167" spans="2:11" ht="12.75">
      <c r="B167" s="3"/>
      <c r="C167" s="5"/>
      <c r="D167" s="5"/>
      <c r="E167" s="107"/>
      <c r="F167" s="83"/>
      <c r="G167" s="46"/>
      <c r="H167" s="49"/>
      <c r="I167" s="83"/>
      <c r="J167" s="97"/>
      <c r="K167" s="5"/>
    </row>
    <row r="168" spans="2:11" ht="12.75">
      <c r="B168" s="26"/>
      <c r="C168" s="5"/>
      <c r="D168" s="5"/>
      <c r="E168" s="80">
        <f>SUM(E157:E167)</f>
        <v>37476</v>
      </c>
      <c r="F168" s="83"/>
      <c r="G168" s="46"/>
      <c r="H168" s="51">
        <f>SUM(H157:H167)</f>
        <v>10752</v>
      </c>
      <c r="I168" s="83"/>
      <c r="J168" s="128"/>
      <c r="K168" s="5"/>
    </row>
    <row r="169" spans="2:11" ht="12.75">
      <c r="B169" s="8" t="s">
        <v>468</v>
      </c>
      <c r="C169" s="5"/>
      <c r="D169" s="5"/>
      <c r="E169" s="80"/>
      <c r="F169" s="83"/>
      <c r="G169" s="46"/>
      <c r="H169" s="51"/>
      <c r="I169" s="83"/>
      <c r="J169" s="128"/>
      <c r="K169" s="5"/>
    </row>
    <row r="170" spans="2:11" ht="12.75">
      <c r="B170" s="3" t="s">
        <v>327</v>
      </c>
      <c r="C170" s="5"/>
      <c r="D170" s="5"/>
      <c r="E170" s="80"/>
      <c r="F170" s="83"/>
      <c r="G170" s="46"/>
      <c r="H170" s="51"/>
      <c r="I170" s="83"/>
      <c r="J170" s="128"/>
      <c r="K170" s="5"/>
    </row>
    <row r="171" spans="2:11" ht="12.75">
      <c r="B171" s="26" t="s">
        <v>339</v>
      </c>
      <c r="C171" s="5"/>
      <c r="D171" s="5"/>
      <c r="E171" s="137">
        <v>140</v>
      </c>
      <c r="F171" s="83" t="s">
        <v>390</v>
      </c>
      <c r="G171" s="46"/>
      <c r="H171" s="134">
        <v>-2746</v>
      </c>
      <c r="I171" s="83" t="s">
        <v>390</v>
      </c>
      <c r="J171" s="128"/>
      <c r="K171" s="5"/>
    </row>
    <row r="172" spans="2:11" ht="12.75">
      <c r="B172" s="3" t="s">
        <v>387</v>
      </c>
      <c r="C172" s="5"/>
      <c r="D172" s="5"/>
      <c r="E172" s="138">
        <v>0</v>
      </c>
      <c r="F172" s="83" t="s">
        <v>390</v>
      </c>
      <c r="G172" s="46"/>
      <c r="H172" s="135">
        <v>-1495</v>
      </c>
      <c r="I172" s="83" t="s">
        <v>390</v>
      </c>
      <c r="J172" s="128"/>
      <c r="K172" s="5"/>
    </row>
    <row r="173" spans="2:11" ht="12.75">
      <c r="B173" s="3" t="s">
        <v>351</v>
      </c>
      <c r="C173" s="5"/>
      <c r="D173" s="5"/>
      <c r="E173" s="138">
        <v>0</v>
      </c>
      <c r="F173" s="83" t="s">
        <v>390</v>
      </c>
      <c r="G173" s="46"/>
      <c r="H173" s="135">
        <v>-1442</v>
      </c>
      <c r="I173" s="83" t="s">
        <v>390</v>
      </c>
      <c r="J173" s="5"/>
      <c r="K173" s="5"/>
    </row>
    <row r="174" spans="2:11" ht="12.75">
      <c r="B174" s="3" t="s">
        <v>360</v>
      </c>
      <c r="C174" s="5"/>
      <c r="D174" s="5"/>
      <c r="E174" s="139">
        <v>0</v>
      </c>
      <c r="F174" s="83" t="s">
        <v>390</v>
      </c>
      <c r="G174" s="46"/>
      <c r="H174" s="136">
        <v>1129</v>
      </c>
      <c r="I174" s="83" t="s">
        <v>390</v>
      </c>
      <c r="J174" s="5"/>
      <c r="K174" s="5"/>
    </row>
    <row r="175" spans="2:11" ht="12.75">
      <c r="B175" s="3"/>
      <c r="C175" s="5"/>
      <c r="D175" s="5"/>
      <c r="E175" s="80">
        <f>SUM(E171:E174)</f>
        <v>140</v>
      </c>
      <c r="F175" s="47"/>
      <c r="G175" s="46"/>
      <c r="H175" s="51">
        <f>SUM(H171:H174)</f>
        <v>-4554</v>
      </c>
      <c r="I175" s="5"/>
      <c r="J175" s="5"/>
      <c r="K175" s="5"/>
    </row>
    <row r="176" spans="2:11" ht="12.75">
      <c r="B176" s="3"/>
      <c r="C176" s="5"/>
      <c r="D176" s="5"/>
      <c r="E176" s="51"/>
      <c r="F176" s="47"/>
      <c r="G176" s="46"/>
      <c r="H176" s="51"/>
      <c r="I176" s="5"/>
      <c r="J176" s="5"/>
      <c r="K176" s="5"/>
    </row>
    <row r="177" spans="2:11" ht="13.5" thickBot="1">
      <c r="B177" s="3" t="s">
        <v>38</v>
      </c>
      <c r="C177" s="5"/>
      <c r="D177" s="5"/>
      <c r="E177" s="50">
        <f>+E168+E175</f>
        <v>37616</v>
      </c>
      <c r="F177" s="47"/>
      <c r="G177" s="46"/>
      <c r="H177" s="50">
        <f>+H168+H175</f>
        <v>6198</v>
      </c>
      <c r="I177" s="5"/>
      <c r="J177" s="5"/>
      <c r="K177" s="5"/>
    </row>
    <row r="178" spans="2:11" ht="13.5" thickTop="1">
      <c r="B178" s="3"/>
      <c r="C178" s="5"/>
      <c r="D178" s="5"/>
      <c r="E178" s="46"/>
      <c r="F178" s="47"/>
      <c r="G178" s="46"/>
      <c r="H178" s="47"/>
      <c r="I178" s="5"/>
      <c r="J178" s="5"/>
      <c r="K178" s="5"/>
    </row>
    <row r="179" spans="2:11" ht="12.75">
      <c r="B179" s="46" t="s">
        <v>400</v>
      </c>
      <c r="C179" s="5"/>
      <c r="D179" s="5"/>
      <c r="E179" s="46"/>
      <c r="F179" s="47"/>
      <c r="G179" s="46"/>
      <c r="H179" s="47"/>
      <c r="I179" s="5"/>
      <c r="J179" s="5"/>
      <c r="K179" s="5"/>
    </row>
    <row r="180" spans="2:11" ht="12.75">
      <c r="B180" s="46" t="s">
        <v>401</v>
      </c>
      <c r="C180" s="5"/>
      <c r="D180" s="5"/>
      <c r="E180" s="46"/>
      <c r="F180" s="47"/>
      <c r="G180" s="46"/>
      <c r="H180" s="47"/>
      <c r="I180" s="5"/>
      <c r="J180" s="5"/>
      <c r="K180" s="5"/>
    </row>
    <row r="181" spans="2:11" ht="12.75">
      <c r="B181" s="26"/>
      <c r="C181" s="5"/>
      <c r="D181" s="5"/>
      <c r="E181" s="46"/>
      <c r="F181" s="47"/>
      <c r="G181" s="46"/>
      <c r="H181" s="47"/>
      <c r="I181" s="5"/>
      <c r="J181" s="5"/>
      <c r="K181" s="5"/>
    </row>
    <row r="182" spans="2:11" ht="12.75">
      <c r="B182" s="3" t="s">
        <v>340</v>
      </c>
      <c r="C182" s="5"/>
      <c r="D182" s="5"/>
      <c r="E182" s="46"/>
      <c r="F182" s="47"/>
      <c r="G182" s="46"/>
      <c r="H182" s="47"/>
      <c r="I182" s="5"/>
      <c r="J182" s="5"/>
      <c r="K182" s="5"/>
    </row>
    <row r="183" spans="2:11" ht="12.75">
      <c r="B183" s="3" t="s">
        <v>453</v>
      </c>
      <c r="C183" s="5"/>
      <c r="D183" s="5"/>
      <c r="E183" s="46"/>
      <c r="F183" s="47"/>
      <c r="G183" s="46"/>
      <c r="H183" s="47"/>
      <c r="I183" s="5"/>
      <c r="J183" s="5"/>
      <c r="K183" s="5"/>
    </row>
    <row r="184" spans="2:11" ht="12.75">
      <c r="B184" s="3" t="s">
        <v>388</v>
      </c>
      <c r="C184" s="5"/>
      <c r="D184" s="5"/>
      <c r="E184" s="46"/>
      <c r="F184" s="47"/>
      <c r="G184" s="46"/>
      <c r="H184" s="47"/>
      <c r="I184" s="5"/>
      <c r="J184" s="5"/>
      <c r="K184" s="5"/>
    </row>
    <row r="185" spans="2:11" ht="12.75">
      <c r="B185" s="3"/>
      <c r="C185" s="5"/>
      <c r="D185" s="5"/>
      <c r="E185" s="46"/>
      <c r="F185" s="47"/>
      <c r="G185" s="46"/>
      <c r="H185" s="47"/>
      <c r="I185" s="5"/>
      <c r="J185" s="5"/>
      <c r="K185" s="5"/>
    </row>
    <row r="186" spans="2:11" ht="12.75">
      <c r="B186" s="3" t="s">
        <v>345</v>
      </c>
      <c r="C186" s="5"/>
      <c r="D186" s="5"/>
      <c r="E186" s="46"/>
      <c r="F186" s="47"/>
      <c r="G186" s="46"/>
      <c r="H186" s="47"/>
      <c r="I186" s="5"/>
      <c r="J186" s="5"/>
      <c r="K186" s="5"/>
    </row>
    <row r="187" spans="2:11" ht="12.75">
      <c r="B187" s="3" t="s">
        <v>346</v>
      </c>
      <c r="C187" s="5"/>
      <c r="D187" s="5"/>
      <c r="E187" s="46"/>
      <c r="F187" s="47"/>
      <c r="G187" s="46"/>
      <c r="H187" s="47"/>
      <c r="I187" s="5"/>
      <c r="J187" s="5"/>
      <c r="K187" s="5"/>
    </row>
    <row r="188" spans="2:11" ht="12.75">
      <c r="B188" s="3" t="s">
        <v>347</v>
      </c>
      <c r="C188" s="5"/>
      <c r="D188" s="5"/>
      <c r="E188" s="46"/>
      <c r="F188" s="47"/>
      <c r="G188" s="46"/>
      <c r="H188" s="47"/>
      <c r="I188" s="5"/>
      <c r="J188" s="5"/>
      <c r="K188" s="5"/>
    </row>
    <row r="189" spans="2:11" ht="12.75">
      <c r="B189" s="3"/>
      <c r="C189" s="5"/>
      <c r="D189" s="5"/>
      <c r="E189" s="46"/>
      <c r="F189" s="47"/>
      <c r="G189" s="46"/>
      <c r="H189" s="47"/>
      <c r="I189" s="5"/>
      <c r="J189" s="5"/>
      <c r="K189" s="5"/>
    </row>
    <row r="190" spans="1:11" ht="12.75">
      <c r="A190" s="36" t="s">
        <v>47</v>
      </c>
      <c r="B190" s="8" t="s">
        <v>89</v>
      </c>
      <c r="C190" s="5"/>
      <c r="D190" s="5"/>
      <c r="E190" s="5"/>
      <c r="F190" s="5"/>
      <c r="G190" s="5"/>
      <c r="H190" s="5"/>
      <c r="I190" s="5"/>
      <c r="J190" s="5"/>
      <c r="K190" s="5"/>
    </row>
    <row r="191" spans="2:11" ht="12.75">
      <c r="B191" s="3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20"/>
      <c r="B192" s="26" t="s">
        <v>153</v>
      </c>
      <c r="C192" s="5"/>
      <c r="D192" s="5"/>
      <c r="E192" s="5"/>
      <c r="F192" s="5"/>
      <c r="G192" s="5"/>
      <c r="H192" s="5"/>
      <c r="I192" s="5"/>
      <c r="J192" s="5"/>
      <c r="K192" s="5"/>
    </row>
    <row r="193" spans="2:11" ht="12.75">
      <c r="B193" s="26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36" t="s">
        <v>48</v>
      </c>
      <c r="B194" s="8" t="s">
        <v>90</v>
      </c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20"/>
      <c r="B195" s="3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20"/>
      <c r="B196" s="26" t="s">
        <v>473</v>
      </c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20"/>
      <c r="B197" s="3" t="s">
        <v>474</v>
      </c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20"/>
      <c r="B198" s="3" t="s">
        <v>476</v>
      </c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20"/>
      <c r="B199" s="3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2.75">
      <c r="A200" s="20"/>
      <c r="B200" s="26" t="s">
        <v>378</v>
      </c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2.75">
      <c r="A201" s="20"/>
      <c r="B201" s="26" t="s">
        <v>157</v>
      </c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20"/>
      <c r="B202" s="3"/>
      <c r="C202" s="5"/>
      <c r="D202" s="5"/>
      <c r="E202" s="5"/>
      <c r="F202" s="5"/>
      <c r="G202" s="5"/>
      <c r="H202" s="20" t="s">
        <v>211</v>
      </c>
      <c r="I202" s="5"/>
      <c r="J202" s="5"/>
      <c r="K202" s="5"/>
    </row>
    <row r="203" spans="1:11" ht="12.75">
      <c r="A203" s="20"/>
      <c r="C203" s="4" t="s">
        <v>212</v>
      </c>
      <c r="D203" s="4" t="s">
        <v>213</v>
      </c>
      <c r="E203" s="4" t="s">
        <v>214</v>
      </c>
      <c r="G203" s="5"/>
      <c r="H203" s="60" t="s">
        <v>215</v>
      </c>
      <c r="I203" s="5"/>
      <c r="J203" s="5"/>
      <c r="K203" s="5"/>
    </row>
    <row r="204" spans="1:11" ht="12.75">
      <c r="A204" s="20"/>
      <c r="B204" s="91" t="s">
        <v>216</v>
      </c>
      <c r="C204" s="92" t="s">
        <v>217</v>
      </c>
      <c r="D204" s="92" t="s">
        <v>218</v>
      </c>
      <c r="E204" s="92" t="s">
        <v>218</v>
      </c>
      <c r="F204" s="92" t="s">
        <v>219</v>
      </c>
      <c r="G204" s="5"/>
      <c r="H204" s="93" t="s">
        <v>220</v>
      </c>
      <c r="I204" s="5"/>
      <c r="J204" s="5"/>
      <c r="K204" s="5"/>
    </row>
    <row r="205" spans="1:11" ht="12.75">
      <c r="A205" s="20"/>
      <c r="B205" s="91"/>
      <c r="C205" s="92"/>
      <c r="D205" s="4" t="s">
        <v>221</v>
      </c>
      <c r="E205" s="4" t="s">
        <v>221</v>
      </c>
      <c r="F205" s="4" t="s">
        <v>221</v>
      </c>
      <c r="G205" s="5"/>
      <c r="H205" s="4" t="s">
        <v>221</v>
      </c>
      <c r="I205" s="5"/>
      <c r="J205" s="5"/>
      <c r="K205" s="5"/>
    </row>
    <row r="206" spans="1:11" ht="12.75">
      <c r="A206" s="20"/>
      <c r="B206" s="26"/>
      <c r="C206" s="4"/>
      <c r="D206" s="94"/>
      <c r="E206" s="94"/>
      <c r="F206" s="94"/>
      <c r="G206" s="5"/>
      <c r="H206" s="27"/>
      <c r="I206" s="5"/>
      <c r="J206" s="5"/>
      <c r="K206" s="5"/>
    </row>
    <row r="207" spans="1:11" ht="12.75">
      <c r="A207" s="20"/>
      <c r="B207" s="26" t="s">
        <v>391</v>
      </c>
      <c r="C207" s="31">
        <v>10000</v>
      </c>
      <c r="D207" s="120">
        <v>0.6</v>
      </c>
      <c r="E207" s="120">
        <v>0.6</v>
      </c>
      <c r="F207" s="120">
        <v>0.6</v>
      </c>
      <c r="G207" s="97"/>
      <c r="H207" s="29">
        <v>6044</v>
      </c>
      <c r="I207" s="5"/>
      <c r="J207" s="5"/>
      <c r="K207" s="5"/>
    </row>
    <row r="208" spans="1:11" ht="12.75">
      <c r="A208" s="20"/>
      <c r="B208" s="26" t="s">
        <v>392</v>
      </c>
      <c r="C208" s="31">
        <v>17000</v>
      </c>
      <c r="D208" s="120">
        <v>0.6</v>
      </c>
      <c r="E208" s="120">
        <v>0.6</v>
      </c>
      <c r="F208" s="120">
        <v>0.6</v>
      </c>
      <c r="G208" s="97"/>
      <c r="H208" s="29">
        <v>10276</v>
      </c>
      <c r="I208" s="5"/>
      <c r="J208" s="5"/>
      <c r="K208" s="5"/>
    </row>
    <row r="209" spans="1:11" ht="12.75">
      <c r="A209" s="20"/>
      <c r="B209" s="26" t="s">
        <v>389</v>
      </c>
      <c r="C209" s="31">
        <v>10000</v>
      </c>
      <c r="D209" s="120">
        <v>0.905</v>
      </c>
      <c r="E209" s="120">
        <v>0.905</v>
      </c>
      <c r="F209" s="120">
        <v>0.905</v>
      </c>
      <c r="G209" s="97"/>
      <c r="H209" s="29">
        <v>9117</v>
      </c>
      <c r="I209" s="5"/>
      <c r="J209" s="5"/>
      <c r="K209" s="5"/>
    </row>
    <row r="210" spans="1:11" ht="12.75">
      <c r="A210" s="20"/>
      <c r="B210" s="26"/>
      <c r="C210" s="31"/>
      <c r="D210" s="96"/>
      <c r="E210" s="96"/>
      <c r="F210" s="96"/>
      <c r="G210" s="97"/>
      <c r="H210" s="29"/>
      <c r="I210" s="5"/>
      <c r="J210" s="5"/>
      <c r="K210" s="5"/>
    </row>
    <row r="211" spans="1:11" ht="13.5" thickBot="1">
      <c r="A211" s="20"/>
      <c r="B211" s="26"/>
      <c r="C211" s="119">
        <f>SUM(C207:C210)</f>
        <v>37000</v>
      </c>
      <c r="D211" s="96"/>
      <c r="E211" s="96"/>
      <c r="F211" s="96"/>
      <c r="G211" s="97"/>
      <c r="H211" s="56">
        <f>SUM(H207:H210)</f>
        <v>25437</v>
      </c>
      <c r="I211" s="5"/>
      <c r="J211" s="5"/>
      <c r="K211" s="5"/>
    </row>
    <row r="212" spans="1:11" ht="13.5" thickTop="1">
      <c r="A212" s="20"/>
      <c r="B212" s="26"/>
      <c r="C212" s="31"/>
      <c r="D212" s="96"/>
      <c r="E212" s="96"/>
      <c r="F212" s="96"/>
      <c r="G212" s="97"/>
      <c r="H212" s="31"/>
      <c r="I212" s="5"/>
      <c r="J212" s="5"/>
      <c r="K212" s="5"/>
    </row>
    <row r="213" spans="1:11" ht="12.75">
      <c r="A213" s="20"/>
      <c r="B213" s="95" t="s">
        <v>224</v>
      </c>
      <c r="C213" s="4"/>
      <c r="D213" s="30"/>
      <c r="E213" s="30"/>
      <c r="F213" s="30"/>
      <c r="G213" s="5"/>
      <c r="H213" s="31"/>
      <c r="I213" s="5"/>
      <c r="J213" s="5"/>
      <c r="K213" s="5"/>
    </row>
    <row r="214" spans="1:11" ht="12.75">
      <c r="A214" s="20"/>
      <c r="B214" s="95"/>
      <c r="C214" s="4"/>
      <c r="D214" s="30"/>
      <c r="E214" s="30"/>
      <c r="F214" s="30"/>
      <c r="G214" s="5"/>
      <c r="H214" s="31"/>
      <c r="I214" s="5"/>
      <c r="J214" s="5"/>
      <c r="K214" s="5"/>
    </row>
    <row r="215" spans="1:11" ht="12.75">
      <c r="A215" s="20"/>
      <c r="B215" s="3" t="s">
        <v>437</v>
      </c>
      <c r="C215" s="4"/>
      <c r="D215" s="30"/>
      <c r="E215" s="30"/>
      <c r="F215" s="30"/>
      <c r="G215" s="5"/>
      <c r="H215" s="31"/>
      <c r="I215" s="5"/>
      <c r="J215" s="5"/>
      <c r="K215" s="5"/>
    </row>
    <row r="216" spans="2:11" ht="12.75">
      <c r="B216" s="3" t="s">
        <v>485</v>
      </c>
      <c r="C216" s="5"/>
      <c r="D216" s="5"/>
      <c r="E216" s="5"/>
      <c r="F216" s="5"/>
      <c r="G216" s="5"/>
      <c r="H216" s="5"/>
      <c r="I216" s="5"/>
      <c r="J216" s="5"/>
      <c r="K216" s="5"/>
    </row>
    <row r="217" spans="1:9" ht="12" customHeight="1">
      <c r="A217" s="3"/>
      <c r="B217" s="3" t="s">
        <v>379</v>
      </c>
      <c r="C217" s="5"/>
      <c r="D217" s="5"/>
      <c r="E217" s="5"/>
      <c r="F217" s="5"/>
      <c r="G217" s="5"/>
      <c r="H217" s="5"/>
      <c r="I217" s="5"/>
    </row>
    <row r="218" spans="1:2" ht="12" customHeight="1">
      <c r="A218" s="3"/>
      <c r="B218" s="3"/>
    </row>
    <row r="219" spans="1:2" ht="12" customHeight="1">
      <c r="A219" s="8" t="s">
        <v>49</v>
      </c>
      <c r="B219" s="8" t="s">
        <v>39</v>
      </c>
    </row>
    <row r="220" spans="1:2" ht="12" customHeight="1">
      <c r="A220" s="8"/>
      <c r="B220" s="8"/>
    </row>
    <row r="221" spans="1:2" ht="12" customHeight="1">
      <c r="A221" s="8"/>
      <c r="B221" s="26" t="s">
        <v>315</v>
      </c>
    </row>
    <row r="222" spans="1:8" ht="12" customHeight="1">
      <c r="A222" s="8"/>
      <c r="B222" s="26" t="s">
        <v>332</v>
      </c>
      <c r="F222" s="60"/>
      <c r="H222" s="60"/>
    </row>
    <row r="223" spans="1:8" ht="12" customHeight="1">
      <c r="A223" s="8"/>
      <c r="B223" s="26"/>
      <c r="F223" s="60"/>
      <c r="H223" s="60"/>
    </row>
    <row r="224" spans="1:2" ht="12" customHeight="1">
      <c r="A224" s="36" t="s">
        <v>50</v>
      </c>
      <c r="B224" s="8" t="s">
        <v>91</v>
      </c>
    </row>
    <row r="225" spans="1:2" ht="12" customHeight="1">
      <c r="A225" s="3"/>
      <c r="B225" s="74"/>
    </row>
    <row r="226" spans="1:2" ht="12" customHeight="1">
      <c r="A226" s="20"/>
      <c r="B226" s="26" t="s">
        <v>414</v>
      </c>
    </row>
    <row r="227" ht="12" customHeight="1">
      <c r="B227" s="3"/>
    </row>
    <row r="228" spans="2:9" ht="12" customHeight="1">
      <c r="B228" s="3"/>
      <c r="C228" s="140" t="s">
        <v>445</v>
      </c>
      <c r="D228" s="140"/>
      <c r="E228" s="140"/>
      <c r="F228" s="140"/>
      <c r="G228" s="140"/>
      <c r="H228" s="140"/>
      <c r="I228" s="140"/>
    </row>
    <row r="229" spans="3:10" ht="12" customHeight="1">
      <c r="C229" s="18"/>
      <c r="D229" s="18"/>
      <c r="E229" s="18" t="s">
        <v>115</v>
      </c>
      <c r="F229" s="63" t="s">
        <v>118</v>
      </c>
      <c r="G229" s="64"/>
      <c r="I229" s="64"/>
      <c r="J229" s="129" t="s">
        <v>443</v>
      </c>
    </row>
    <row r="230" spans="2:11" ht="12" customHeight="1">
      <c r="B230" s="21"/>
      <c r="C230" s="18" t="s">
        <v>18</v>
      </c>
      <c r="D230" s="18" t="s">
        <v>19</v>
      </c>
      <c r="E230" s="63" t="s">
        <v>116</v>
      </c>
      <c r="F230" s="63" t="s">
        <v>117</v>
      </c>
      <c r="G230" s="24"/>
      <c r="H230" s="71" t="s">
        <v>152</v>
      </c>
      <c r="I230" s="18" t="s">
        <v>38</v>
      </c>
      <c r="J230" s="129" t="s">
        <v>444</v>
      </c>
      <c r="K230" s="18" t="s">
        <v>38</v>
      </c>
    </row>
    <row r="231" spans="2:11" ht="12" customHeight="1">
      <c r="B231" s="21"/>
      <c r="C231" s="4" t="s">
        <v>0</v>
      </c>
      <c r="D231" s="4" t="s">
        <v>0</v>
      </c>
      <c r="E231" s="4" t="s">
        <v>0</v>
      </c>
      <c r="F231" s="4" t="s">
        <v>0</v>
      </c>
      <c r="G231" s="24"/>
      <c r="H231" s="4" t="s">
        <v>0</v>
      </c>
      <c r="I231" s="4" t="s">
        <v>0</v>
      </c>
      <c r="J231" s="4" t="s">
        <v>0</v>
      </c>
      <c r="K231" s="4" t="s">
        <v>0</v>
      </c>
    </row>
    <row r="232" spans="2:11" ht="12.75">
      <c r="B232" s="21" t="s">
        <v>21</v>
      </c>
      <c r="F232" s="6"/>
      <c r="I232" s="32"/>
      <c r="J232" s="35"/>
      <c r="K232" s="32"/>
    </row>
    <row r="233" spans="2:11" ht="12.75">
      <c r="B233" s="3" t="s">
        <v>119</v>
      </c>
      <c r="C233" s="2">
        <v>16092</v>
      </c>
      <c r="D233" s="2">
        <v>14709</v>
      </c>
      <c r="E233" s="62">
        <v>43071</v>
      </c>
      <c r="F233" s="62">
        <v>6419</v>
      </c>
      <c r="G233" s="16"/>
      <c r="H233" s="72">
        <v>0</v>
      </c>
      <c r="I233" s="28">
        <f>SUM(C233:H233)</f>
        <v>80291</v>
      </c>
      <c r="J233" s="35">
        <v>0</v>
      </c>
      <c r="K233" s="28">
        <f>+I233+J233</f>
        <v>80291</v>
      </c>
    </row>
    <row r="234" spans="2:11" ht="12.75">
      <c r="B234" s="26" t="s">
        <v>151</v>
      </c>
      <c r="C234" s="2">
        <v>37</v>
      </c>
      <c r="D234" s="72">
        <v>0</v>
      </c>
      <c r="E234" s="35">
        <v>1650</v>
      </c>
      <c r="F234" s="35">
        <v>2993</v>
      </c>
      <c r="G234" s="16"/>
      <c r="H234" s="2">
        <f>-C234-E234-F234-D234</f>
        <v>-4680</v>
      </c>
      <c r="I234" s="73">
        <v>0</v>
      </c>
      <c r="J234" s="35"/>
      <c r="K234" s="73">
        <f>+I234+J234</f>
        <v>0</v>
      </c>
    </row>
    <row r="235" spans="2:11" ht="13.5" thickBot="1">
      <c r="B235" s="3"/>
      <c r="C235" s="65">
        <f>SUM(C233:C234)</f>
        <v>16129</v>
      </c>
      <c r="D235" s="65">
        <f>SUM(D233:D234)</f>
        <v>14709</v>
      </c>
      <c r="E235" s="65">
        <f>SUM(E233:E234)</f>
        <v>44721</v>
      </c>
      <c r="F235" s="65">
        <f>SUM(F233:F234)</f>
        <v>9412</v>
      </c>
      <c r="G235" s="65"/>
      <c r="H235" s="65">
        <f>SUM(H233:H234)</f>
        <v>-4680</v>
      </c>
      <c r="I235" s="65">
        <f>SUM(I233:I234)</f>
        <v>80291</v>
      </c>
      <c r="J235" s="131">
        <f>SUM(J233:J234)</f>
        <v>0</v>
      </c>
      <c r="K235" s="65">
        <f>SUM(K233:K234)</f>
        <v>80291</v>
      </c>
    </row>
    <row r="236" spans="6:10" ht="13.5" thickTop="1">
      <c r="F236" s="62"/>
      <c r="G236" s="16"/>
      <c r="H236" s="62"/>
      <c r="J236" s="35"/>
    </row>
    <row r="237" spans="2:10" ht="12.75">
      <c r="B237" s="21" t="s">
        <v>120</v>
      </c>
      <c r="F237" s="62"/>
      <c r="G237" s="16"/>
      <c r="H237" s="62"/>
      <c r="J237" s="35"/>
    </row>
    <row r="238" spans="2:11" ht="12.75">
      <c r="B238" s="2" t="s">
        <v>121</v>
      </c>
      <c r="C238" s="2">
        <v>-1391</v>
      </c>
      <c r="D238" s="2">
        <v>1151</v>
      </c>
      <c r="E238" s="62">
        <v>8285</v>
      </c>
      <c r="F238" s="62">
        <v>40571</v>
      </c>
      <c r="G238" s="16"/>
      <c r="H238" s="72">
        <v>0</v>
      </c>
      <c r="I238" s="22">
        <f>SUM(C238:H238)</f>
        <v>48616</v>
      </c>
      <c r="J238" s="35">
        <v>-617</v>
      </c>
      <c r="K238" s="2">
        <f>+I238+J238</f>
        <v>47999</v>
      </c>
    </row>
    <row r="239" spans="2:11" ht="12.75">
      <c r="B239" s="2" t="s">
        <v>144</v>
      </c>
      <c r="F239" s="62"/>
      <c r="G239" s="16"/>
      <c r="I239" s="69">
        <v>3206</v>
      </c>
      <c r="J239" s="69"/>
      <c r="K239" s="39">
        <f>+I239+J239</f>
        <v>3206</v>
      </c>
    </row>
    <row r="240" spans="2:11" ht="12.75">
      <c r="B240" s="2" t="s">
        <v>353</v>
      </c>
      <c r="F240" s="62"/>
      <c r="G240" s="16"/>
      <c r="I240" s="22">
        <f>SUM(I238:I239)</f>
        <v>51822</v>
      </c>
      <c r="J240" s="22">
        <f>SUM(J238:J239)</f>
        <v>-617</v>
      </c>
      <c r="K240" s="22">
        <f>SUM(K238:K239)</f>
        <v>51205</v>
      </c>
    </row>
    <row r="241" spans="2:11" ht="12.75">
      <c r="B241" s="2" t="s">
        <v>124</v>
      </c>
      <c r="F241" s="62"/>
      <c r="G241" s="16"/>
      <c r="I241" s="22">
        <v>-2964</v>
      </c>
      <c r="J241" s="35">
        <v>-57</v>
      </c>
      <c r="K241" s="2">
        <f>+I241+J241</f>
        <v>-3021</v>
      </c>
    </row>
    <row r="242" spans="2:11" ht="12.75">
      <c r="B242" s="60" t="s">
        <v>143</v>
      </c>
      <c r="F242" s="62"/>
      <c r="G242" s="16"/>
      <c r="I242" s="22">
        <v>2</v>
      </c>
      <c r="J242" s="35"/>
      <c r="K242" s="2">
        <f>+I242+J242</f>
        <v>2</v>
      </c>
    </row>
    <row r="243" spans="2:11" ht="12.75">
      <c r="B243" s="2" t="s">
        <v>122</v>
      </c>
      <c r="F243" s="62"/>
      <c r="G243" s="16"/>
      <c r="I243" s="22"/>
      <c r="J243" s="35"/>
      <c r="K243" s="2">
        <f>+I243+J243</f>
        <v>0</v>
      </c>
    </row>
    <row r="244" spans="2:11" ht="12.75">
      <c r="B244" s="2" t="s">
        <v>125</v>
      </c>
      <c r="F244" s="62"/>
      <c r="G244" s="16"/>
      <c r="I244" s="69">
        <v>-1049</v>
      </c>
      <c r="J244" s="69"/>
      <c r="K244" s="39">
        <f>+I244+J244</f>
        <v>-1049</v>
      </c>
    </row>
    <row r="245" spans="2:11" ht="12.75">
      <c r="B245" s="60" t="s">
        <v>35</v>
      </c>
      <c r="F245" s="62"/>
      <c r="G245" s="16"/>
      <c r="I245" s="35">
        <f>SUM(I240:I244)</f>
        <v>47811</v>
      </c>
      <c r="J245" s="35">
        <f>SUM(J240:J244)</f>
        <v>-674</v>
      </c>
      <c r="K245" s="35">
        <f>SUM(K240:K244)</f>
        <v>47137</v>
      </c>
    </row>
    <row r="246" spans="2:11" ht="12.75">
      <c r="B246" s="20" t="s">
        <v>27</v>
      </c>
      <c r="F246" s="62"/>
      <c r="G246" s="16"/>
      <c r="I246" s="35">
        <v>-6254</v>
      </c>
      <c r="J246" s="35">
        <f>-579+579</f>
        <v>0</v>
      </c>
      <c r="K246" s="35">
        <f>+I246+J246</f>
        <v>-6254</v>
      </c>
    </row>
    <row r="247" spans="2:11" ht="13.5" thickBot="1">
      <c r="B247" s="20" t="s">
        <v>446</v>
      </c>
      <c r="F247" s="62"/>
      <c r="G247" s="16"/>
      <c r="I247" s="76">
        <f>+I245+I246</f>
        <v>41557</v>
      </c>
      <c r="J247" s="76">
        <f>+J245+J246</f>
        <v>-674</v>
      </c>
      <c r="K247" s="76">
        <f>+K245+K246</f>
        <v>40883</v>
      </c>
    </row>
    <row r="248" spans="2:11" ht="13.5" thickTop="1">
      <c r="B248" s="20"/>
      <c r="F248" s="62"/>
      <c r="G248" s="16"/>
      <c r="I248" s="130"/>
      <c r="J248" s="130"/>
      <c r="K248" s="130"/>
    </row>
    <row r="249" spans="2:11" ht="12.75">
      <c r="B249" s="20"/>
      <c r="F249" s="62"/>
      <c r="G249" s="16"/>
      <c r="I249" s="35"/>
      <c r="J249" s="16"/>
      <c r="K249" s="16"/>
    </row>
    <row r="250" spans="8:10" ht="12.75">
      <c r="H250" s="35"/>
      <c r="I250" s="9"/>
      <c r="J250" s="35"/>
    </row>
    <row r="251" spans="2:10" ht="12.75">
      <c r="B251" s="26" t="s">
        <v>415</v>
      </c>
      <c r="H251" s="35"/>
      <c r="I251" s="9"/>
      <c r="J251" s="35"/>
    </row>
    <row r="252" spans="3:10" ht="12.75">
      <c r="C252" s="140" t="s">
        <v>445</v>
      </c>
      <c r="D252" s="142"/>
      <c r="E252" s="142"/>
      <c r="F252" s="142"/>
      <c r="G252" s="142"/>
      <c r="H252" s="142"/>
      <c r="I252" s="142"/>
      <c r="J252" s="129"/>
    </row>
    <row r="253" spans="3:10" ht="12.75">
      <c r="C253" s="18"/>
      <c r="D253" s="18"/>
      <c r="E253" s="18" t="s">
        <v>115</v>
      </c>
      <c r="F253" s="63" t="s">
        <v>118</v>
      </c>
      <c r="G253" s="64"/>
      <c r="I253" s="64"/>
      <c r="J253" s="129" t="s">
        <v>443</v>
      </c>
    </row>
    <row r="254" spans="2:11" ht="12.75">
      <c r="B254" s="21"/>
      <c r="C254" s="18" t="s">
        <v>18</v>
      </c>
      <c r="D254" s="18" t="s">
        <v>19</v>
      </c>
      <c r="E254" s="63" t="s">
        <v>116</v>
      </c>
      <c r="F254" s="63" t="s">
        <v>117</v>
      </c>
      <c r="G254" s="24"/>
      <c r="H254" s="71" t="s">
        <v>152</v>
      </c>
      <c r="I254" s="18" t="s">
        <v>38</v>
      </c>
      <c r="J254" s="129" t="s">
        <v>444</v>
      </c>
      <c r="K254" s="18" t="s">
        <v>38</v>
      </c>
    </row>
    <row r="255" spans="2:11" ht="12.75">
      <c r="B255" s="21"/>
      <c r="C255" s="4" t="s">
        <v>0</v>
      </c>
      <c r="D255" s="4" t="s">
        <v>0</v>
      </c>
      <c r="E255" s="4" t="s">
        <v>0</v>
      </c>
      <c r="F255" s="4" t="s">
        <v>0</v>
      </c>
      <c r="G255" s="24"/>
      <c r="H255" s="4" t="s">
        <v>0</v>
      </c>
      <c r="I255" s="4" t="s">
        <v>0</v>
      </c>
      <c r="J255" s="4" t="s">
        <v>0</v>
      </c>
      <c r="K255" s="4" t="s">
        <v>0</v>
      </c>
    </row>
    <row r="256" spans="2:11" ht="12.75">
      <c r="B256" s="21" t="s">
        <v>21</v>
      </c>
      <c r="F256" s="6"/>
      <c r="I256" s="32"/>
      <c r="J256" s="35"/>
      <c r="K256" s="32"/>
    </row>
    <row r="257" spans="2:11" ht="12.75">
      <c r="B257" s="3" t="s">
        <v>119</v>
      </c>
      <c r="C257" s="2">
        <v>172924</v>
      </c>
      <c r="D257" s="2">
        <v>82378</v>
      </c>
      <c r="E257" s="62">
        <v>132441</v>
      </c>
      <c r="F257" s="62">
        <v>37408</v>
      </c>
      <c r="G257" s="16"/>
      <c r="H257" s="72">
        <v>0</v>
      </c>
      <c r="I257" s="28">
        <f>SUM(C257:H257)</f>
        <v>425151</v>
      </c>
      <c r="J257" s="35">
        <v>19147</v>
      </c>
      <c r="K257" s="28">
        <f>+I257+J257</f>
        <v>444298</v>
      </c>
    </row>
    <row r="258" spans="2:11" ht="12.75">
      <c r="B258" s="26" t="s">
        <v>151</v>
      </c>
      <c r="C258" s="2">
        <v>287</v>
      </c>
      <c r="D258" s="72">
        <v>0</v>
      </c>
      <c r="E258" s="35">
        <v>1650</v>
      </c>
      <c r="F258" s="35">
        <v>2993</v>
      </c>
      <c r="G258" s="16"/>
      <c r="H258" s="2">
        <f>-C258-D258-E258-F258</f>
        <v>-4930</v>
      </c>
      <c r="I258" s="73">
        <v>0</v>
      </c>
      <c r="J258" s="35"/>
      <c r="K258" s="73">
        <f>+I258+J258</f>
        <v>0</v>
      </c>
    </row>
    <row r="259" spans="2:11" ht="13.5" thickBot="1">
      <c r="B259" s="3"/>
      <c r="C259" s="65">
        <f>SUM(C257:C258)</f>
        <v>173211</v>
      </c>
      <c r="D259" s="65">
        <f>SUM(D257:D258)</f>
        <v>82378</v>
      </c>
      <c r="E259" s="65">
        <f>SUM(E257:E258)</f>
        <v>134091</v>
      </c>
      <c r="F259" s="65">
        <f>SUM(F257:F258)</f>
        <v>40401</v>
      </c>
      <c r="G259" s="65"/>
      <c r="H259" s="65">
        <f>SUM(H257:H258)</f>
        <v>-4930</v>
      </c>
      <c r="I259" s="65">
        <f>SUM(I257:I258)</f>
        <v>425151</v>
      </c>
      <c r="J259" s="65">
        <f>SUM(J257:J258)</f>
        <v>19147</v>
      </c>
      <c r="K259" s="65">
        <f>SUM(K257:K258)</f>
        <v>444298</v>
      </c>
    </row>
    <row r="260" spans="6:10" ht="13.5" thickTop="1">
      <c r="F260" s="62"/>
      <c r="G260" s="16"/>
      <c r="H260" s="62"/>
      <c r="J260" s="35"/>
    </row>
    <row r="261" spans="2:10" ht="12.75">
      <c r="B261" s="21" t="s">
        <v>120</v>
      </c>
      <c r="F261" s="62"/>
      <c r="G261" s="16"/>
      <c r="H261" s="62"/>
      <c r="J261" s="35"/>
    </row>
    <row r="262" spans="2:11" ht="12.75">
      <c r="B262" s="2" t="s">
        <v>121</v>
      </c>
      <c r="C262" s="2">
        <v>8721</v>
      </c>
      <c r="D262" s="2">
        <v>10665</v>
      </c>
      <c r="E262" s="62">
        <v>17863</v>
      </c>
      <c r="F262" s="62">
        <v>50676</v>
      </c>
      <c r="G262" s="16"/>
      <c r="H262" s="72">
        <v>0</v>
      </c>
      <c r="I262" s="22">
        <f>SUM(C262:H262)</f>
        <v>87925</v>
      </c>
      <c r="J262" s="35">
        <v>-8109</v>
      </c>
      <c r="K262" s="2">
        <f>+I262+J262</f>
        <v>79816</v>
      </c>
    </row>
    <row r="263" spans="2:11" ht="12.75">
      <c r="B263" s="2" t="s">
        <v>144</v>
      </c>
      <c r="F263" s="62"/>
      <c r="G263" s="16"/>
      <c r="I263" s="69">
        <v>-14833</v>
      </c>
      <c r="J263" s="69"/>
      <c r="K263" s="39">
        <f>+I263+J263</f>
        <v>-14833</v>
      </c>
    </row>
    <row r="264" spans="2:11" ht="12.75">
      <c r="B264" s="2" t="s">
        <v>353</v>
      </c>
      <c r="F264" s="62"/>
      <c r="G264" s="16"/>
      <c r="I264" s="22">
        <f>SUM(I262:I263)</f>
        <v>73092</v>
      </c>
      <c r="J264" s="22">
        <f>SUM(J262:J263)</f>
        <v>-8109</v>
      </c>
      <c r="K264" s="22">
        <f>SUM(K262:K263)</f>
        <v>64983</v>
      </c>
    </row>
    <row r="265" spans="2:11" ht="12.75">
      <c r="B265" s="2" t="s">
        <v>124</v>
      </c>
      <c r="F265" s="62"/>
      <c r="G265" s="16"/>
      <c r="I265" s="22">
        <v>-7299</v>
      </c>
      <c r="J265" s="35">
        <v>-620</v>
      </c>
      <c r="K265" s="2">
        <f>+I265+J265</f>
        <v>-7919</v>
      </c>
    </row>
    <row r="266" spans="2:11" ht="12.75">
      <c r="B266" s="60" t="s">
        <v>143</v>
      </c>
      <c r="F266" s="62"/>
      <c r="G266" s="16"/>
      <c r="I266" s="22">
        <v>2</v>
      </c>
      <c r="J266" s="35"/>
      <c r="K266" s="2">
        <f>+I266+J266</f>
        <v>2</v>
      </c>
    </row>
    <row r="267" spans="2:11" ht="12.75">
      <c r="B267" s="2" t="s">
        <v>122</v>
      </c>
      <c r="F267" s="62"/>
      <c r="G267" s="16"/>
      <c r="I267" s="22"/>
      <c r="J267" s="35"/>
      <c r="K267" s="2">
        <f>+I267+J267</f>
        <v>0</v>
      </c>
    </row>
    <row r="268" spans="2:11" ht="12.75">
      <c r="B268" s="2" t="s">
        <v>125</v>
      </c>
      <c r="F268" s="62"/>
      <c r="G268" s="16"/>
      <c r="I268" s="69">
        <v>-5775</v>
      </c>
      <c r="J268" s="69"/>
      <c r="K268" s="39">
        <f>+I268+J268</f>
        <v>-5775</v>
      </c>
    </row>
    <row r="269" spans="2:11" ht="12.75">
      <c r="B269" s="60" t="s">
        <v>35</v>
      </c>
      <c r="F269" s="62"/>
      <c r="G269" s="16"/>
      <c r="I269" s="35">
        <f>SUM(I264:I268)</f>
        <v>60020</v>
      </c>
      <c r="J269" s="35">
        <f>SUM(J264:J268)</f>
        <v>-8729</v>
      </c>
      <c r="K269" s="35">
        <f>SUM(K264:K268)</f>
        <v>51291</v>
      </c>
    </row>
    <row r="270" spans="2:11" ht="12.75">
      <c r="B270" s="20" t="s">
        <v>27</v>
      </c>
      <c r="F270" s="62"/>
      <c r="G270" s="16"/>
      <c r="I270" s="35">
        <v>-16519</v>
      </c>
      <c r="J270" s="35">
        <v>-579</v>
      </c>
      <c r="K270" s="35">
        <f>+I270+J270</f>
        <v>-17098</v>
      </c>
    </row>
    <row r="271" spans="2:11" ht="13.5" thickBot="1">
      <c r="B271" s="20" t="s">
        <v>446</v>
      </c>
      <c r="F271" s="62"/>
      <c r="G271" s="16"/>
      <c r="I271" s="76">
        <f>+I269+I270</f>
        <v>43501</v>
      </c>
      <c r="J271" s="76">
        <f>+J269+J270</f>
        <v>-9308</v>
      </c>
      <c r="K271" s="76">
        <f>+K269+K270</f>
        <v>34193</v>
      </c>
    </row>
    <row r="272" spans="8:10" ht="13.5" thickTop="1">
      <c r="H272" s="35"/>
      <c r="I272" s="9"/>
      <c r="J272" s="35"/>
    </row>
    <row r="273" spans="1:10" ht="12.75">
      <c r="A273" s="36" t="s">
        <v>51</v>
      </c>
      <c r="B273" s="24" t="s">
        <v>333</v>
      </c>
      <c r="H273" s="35"/>
      <c r="I273" s="9"/>
      <c r="J273" s="35"/>
    </row>
    <row r="274" spans="8:10" ht="12.75">
      <c r="H274" s="35"/>
      <c r="I274" s="9"/>
      <c r="J274" s="35"/>
    </row>
    <row r="275" spans="1:10" ht="12.75">
      <c r="A275" s="20"/>
      <c r="B275" s="2" t="s">
        <v>341</v>
      </c>
      <c r="H275" s="35"/>
      <c r="I275" s="9"/>
      <c r="J275" s="35"/>
    </row>
    <row r="276" ht="12.75">
      <c r="B276" s="2" t="s">
        <v>348</v>
      </c>
    </row>
    <row r="277" spans="8:10" ht="12.75">
      <c r="H277" s="35"/>
      <c r="I277" s="9"/>
      <c r="J277" s="35"/>
    </row>
    <row r="278" spans="1:10" ht="12.75">
      <c r="A278" s="36" t="s">
        <v>52</v>
      </c>
      <c r="B278" s="24" t="s">
        <v>92</v>
      </c>
      <c r="H278" s="35"/>
      <c r="I278" s="9"/>
      <c r="J278" s="35"/>
    </row>
    <row r="279" spans="8:10" ht="12.75">
      <c r="H279" s="35"/>
      <c r="I279" s="9"/>
      <c r="J279" s="35"/>
    </row>
    <row r="280" spans="1:10" ht="12.75">
      <c r="A280" s="20"/>
      <c r="B280" s="60" t="s">
        <v>447</v>
      </c>
      <c r="H280" s="35"/>
      <c r="I280" s="9"/>
      <c r="J280" s="35"/>
    </row>
    <row r="281" spans="8:10" ht="12.75">
      <c r="H281" s="35"/>
      <c r="I281" s="9"/>
      <c r="J281" s="35"/>
    </row>
    <row r="282" spans="1:10" ht="12.75">
      <c r="A282" s="8" t="s">
        <v>53</v>
      </c>
      <c r="B282" s="24" t="s">
        <v>93</v>
      </c>
      <c r="H282" s="35"/>
      <c r="I282" s="9"/>
      <c r="J282" s="35"/>
    </row>
    <row r="283" spans="8:10" ht="12.75">
      <c r="H283" s="35"/>
      <c r="I283" s="9"/>
      <c r="J283" s="35"/>
    </row>
    <row r="284" spans="1:11" ht="12.75">
      <c r="A284" s="3"/>
      <c r="B284" s="26" t="s">
        <v>457</v>
      </c>
      <c r="C284" s="5"/>
      <c r="E284" s="5"/>
      <c r="F284" s="5"/>
      <c r="G284" s="5"/>
      <c r="H284" s="5"/>
      <c r="I284" s="5"/>
      <c r="J284" s="5"/>
      <c r="K284" s="5"/>
    </row>
    <row r="285" spans="1:11" ht="12.75">
      <c r="A285" s="3"/>
      <c r="B285" s="3" t="s">
        <v>475</v>
      </c>
      <c r="C285" s="5"/>
      <c r="E285" s="5"/>
      <c r="F285" s="5"/>
      <c r="G285" s="5"/>
      <c r="H285" s="5"/>
      <c r="I285" s="5"/>
      <c r="J285" s="5"/>
      <c r="K285" s="5"/>
    </row>
    <row r="286" spans="1:11" ht="12.75">
      <c r="A286" s="3"/>
      <c r="B286" s="3" t="s">
        <v>458</v>
      </c>
      <c r="C286" s="5"/>
      <c r="E286" s="5"/>
      <c r="F286" s="5"/>
      <c r="G286" s="5"/>
      <c r="H286" s="5"/>
      <c r="I286" s="5"/>
      <c r="J286" s="5"/>
      <c r="K286" s="5"/>
    </row>
    <row r="287" spans="1:11" ht="12.75">
      <c r="A287" s="3"/>
      <c r="B287" s="3"/>
      <c r="C287" s="5"/>
      <c r="E287" s="5"/>
      <c r="F287" s="5"/>
      <c r="G287" s="5"/>
      <c r="H287" s="5"/>
      <c r="I287" s="5"/>
      <c r="J287" s="5"/>
      <c r="K287" s="5"/>
    </row>
    <row r="288" spans="1:11" ht="12.75">
      <c r="A288" s="8" t="s">
        <v>54</v>
      </c>
      <c r="B288" s="8" t="s">
        <v>94</v>
      </c>
      <c r="C288" s="5"/>
      <c r="E288" s="5"/>
      <c r="F288" s="5"/>
      <c r="G288" s="5"/>
      <c r="H288" s="5"/>
      <c r="I288" s="5"/>
      <c r="J288" s="5"/>
      <c r="K288" s="5"/>
    </row>
    <row r="289" spans="1:11" ht="12.75">
      <c r="A289" s="3"/>
      <c r="B289" s="3"/>
      <c r="C289" s="5"/>
      <c r="E289" s="5"/>
      <c r="F289" s="5"/>
      <c r="G289" s="5"/>
      <c r="H289" s="5"/>
      <c r="I289" s="5"/>
      <c r="J289" s="5"/>
      <c r="K289" s="5"/>
    </row>
    <row r="290" spans="1:11" ht="12.75">
      <c r="A290" s="3"/>
      <c r="B290" s="3" t="s">
        <v>126</v>
      </c>
      <c r="C290" s="5"/>
      <c r="E290" s="5"/>
      <c r="F290" s="60" t="s">
        <v>156</v>
      </c>
      <c r="G290" s="5"/>
      <c r="H290" s="60" t="s">
        <v>156</v>
      </c>
      <c r="I290" s="5"/>
      <c r="J290" s="5"/>
      <c r="K290" s="5"/>
    </row>
    <row r="291" spans="1:11" ht="12.75">
      <c r="A291" s="3"/>
      <c r="B291" s="3"/>
      <c r="C291" s="5"/>
      <c r="E291" s="5"/>
      <c r="F291" s="60" t="s">
        <v>409</v>
      </c>
      <c r="G291" s="20"/>
      <c r="H291" s="60" t="s">
        <v>201</v>
      </c>
      <c r="I291" s="20"/>
      <c r="J291" s="20"/>
      <c r="K291" s="5"/>
    </row>
    <row r="292" spans="1:11" ht="12.75">
      <c r="A292" s="3"/>
      <c r="B292" s="3"/>
      <c r="C292" s="5"/>
      <c r="E292" s="5"/>
      <c r="F292" s="20" t="s">
        <v>41</v>
      </c>
      <c r="G292" s="20"/>
      <c r="H292" s="20" t="s">
        <v>41</v>
      </c>
      <c r="I292" s="20"/>
      <c r="J292" s="20"/>
      <c r="K292" s="5"/>
    </row>
    <row r="293" spans="1:11" ht="12.75">
      <c r="A293" s="3"/>
      <c r="B293" s="3" t="s">
        <v>40</v>
      </c>
      <c r="C293" s="5"/>
      <c r="E293" s="5"/>
      <c r="F293" s="5"/>
      <c r="G293" s="5"/>
      <c r="H293" s="4"/>
      <c r="I293" s="5"/>
      <c r="J293" s="5"/>
      <c r="K293" s="5"/>
    </row>
    <row r="294" spans="1:11" ht="13.5" thickBot="1">
      <c r="A294" s="3"/>
      <c r="B294" s="3" t="s">
        <v>102</v>
      </c>
      <c r="C294" s="5"/>
      <c r="E294" s="5"/>
      <c r="F294" s="59">
        <v>138</v>
      </c>
      <c r="G294" s="5"/>
      <c r="H294" s="59">
        <v>93</v>
      </c>
      <c r="I294" s="5"/>
      <c r="J294" s="5"/>
      <c r="K294" s="5"/>
    </row>
    <row r="295" spans="1:11" ht="13.5" thickTop="1">
      <c r="A295" s="3"/>
      <c r="B295" s="3"/>
      <c r="C295" s="5"/>
      <c r="E295" s="5"/>
      <c r="F295" s="58"/>
      <c r="G295" s="5"/>
      <c r="H295" s="53"/>
      <c r="I295" s="5"/>
      <c r="J295" s="5"/>
      <c r="K295" s="5"/>
    </row>
    <row r="296" spans="1:11" ht="12.75">
      <c r="A296" s="8" t="s">
        <v>295</v>
      </c>
      <c r="B296" s="3"/>
      <c r="C296" s="5"/>
      <c r="K296" s="5"/>
    </row>
    <row r="297" spans="1:11" ht="12.75">
      <c r="A297" s="3"/>
      <c r="B297" s="3"/>
      <c r="C297" s="5"/>
      <c r="K297" s="5"/>
    </row>
    <row r="298" spans="1:11" ht="12.75">
      <c r="A298" s="8" t="s">
        <v>42</v>
      </c>
      <c r="B298" s="8" t="s">
        <v>55</v>
      </c>
      <c r="C298" s="5"/>
      <c r="K298" s="5"/>
    </row>
    <row r="299" spans="1:11" ht="12.75">
      <c r="A299" s="3"/>
      <c r="B299" s="3"/>
      <c r="C299" s="5"/>
      <c r="K299" s="5"/>
    </row>
    <row r="300" spans="1:11" ht="12.75">
      <c r="A300" s="3"/>
      <c r="B300" s="60" t="s">
        <v>477</v>
      </c>
      <c r="C300" s="5"/>
      <c r="K300" s="5"/>
    </row>
    <row r="301" spans="1:11" ht="12.75">
      <c r="A301" s="3"/>
      <c r="B301" s="20"/>
      <c r="C301" s="5"/>
      <c r="K301" s="5"/>
    </row>
    <row r="302" spans="1:11" ht="12.75">
      <c r="A302" s="3"/>
      <c r="B302" s="60" t="s">
        <v>441</v>
      </c>
      <c r="C302" s="5"/>
      <c r="K302" s="5"/>
    </row>
    <row r="303" spans="1:11" ht="12.75">
      <c r="A303" s="3"/>
      <c r="B303" s="60" t="s">
        <v>478</v>
      </c>
      <c r="C303" s="5"/>
      <c r="K303" s="5"/>
    </row>
    <row r="304" spans="1:11" ht="12.75">
      <c r="A304" s="3"/>
      <c r="B304" s="20" t="s">
        <v>489</v>
      </c>
      <c r="C304" s="5"/>
      <c r="K304" s="5"/>
    </row>
    <row r="305" spans="1:11" ht="12.75">
      <c r="A305" s="3"/>
      <c r="B305" s="20"/>
      <c r="C305" s="5"/>
      <c r="K305" s="5"/>
    </row>
    <row r="306" spans="1:11" ht="12.75">
      <c r="A306" s="8" t="s">
        <v>56</v>
      </c>
      <c r="B306" s="8" t="s">
        <v>75</v>
      </c>
      <c r="C306" s="5"/>
      <c r="K306" s="5"/>
    </row>
    <row r="307" spans="1:11" ht="12.75">
      <c r="A307" s="3"/>
      <c r="B307" s="3"/>
      <c r="C307" s="5"/>
      <c r="K307" s="5"/>
    </row>
    <row r="308" spans="1:11" ht="12.75">
      <c r="A308" s="3"/>
      <c r="B308" s="60" t="s">
        <v>434</v>
      </c>
      <c r="C308" s="5"/>
      <c r="K308" s="5"/>
    </row>
    <row r="309" spans="1:11" ht="12.75">
      <c r="A309" s="3"/>
      <c r="B309" s="60" t="s">
        <v>459</v>
      </c>
      <c r="C309" s="5"/>
      <c r="K309" s="5"/>
    </row>
    <row r="310" spans="1:11" ht="12.75">
      <c r="A310" s="3"/>
      <c r="B310" s="20"/>
      <c r="C310" s="5"/>
      <c r="K310" s="5"/>
    </row>
    <row r="311" spans="1:11" ht="12.75">
      <c r="A311" s="3"/>
      <c r="B311" s="60" t="s">
        <v>435</v>
      </c>
      <c r="C311" s="5"/>
      <c r="K311" s="5"/>
    </row>
    <row r="312" spans="1:11" ht="12.75">
      <c r="A312" s="3"/>
      <c r="B312" s="20" t="s">
        <v>490</v>
      </c>
      <c r="C312" s="5"/>
      <c r="K312" s="5"/>
    </row>
    <row r="313" spans="1:11" ht="12.75">
      <c r="A313" s="3"/>
      <c r="C313" s="5"/>
      <c r="K313" s="5"/>
    </row>
    <row r="314" spans="1:11" ht="12.75">
      <c r="A314" s="8" t="s">
        <v>57</v>
      </c>
      <c r="B314" s="8" t="s">
        <v>361</v>
      </c>
      <c r="C314" s="5"/>
      <c r="K314" s="5"/>
    </row>
    <row r="315" spans="1:11" ht="12.75">
      <c r="A315" s="3"/>
      <c r="B315" s="3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2.75">
      <c r="A316" s="3"/>
      <c r="B316" s="26" t="s">
        <v>421</v>
      </c>
      <c r="C316" s="5"/>
      <c r="D316" s="5"/>
      <c r="E316" s="5"/>
      <c r="F316" s="5"/>
      <c r="G316" s="5"/>
      <c r="H316" s="5"/>
      <c r="I316" s="5"/>
      <c r="J316" s="5"/>
      <c r="K316" s="5"/>
    </row>
    <row r="317" spans="1:11" ht="12.75">
      <c r="A317" s="3"/>
      <c r="B317" s="3"/>
      <c r="C317" s="5"/>
      <c r="D317" s="5"/>
      <c r="E317" s="5"/>
      <c r="F317" s="5"/>
      <c r="G317" s="5"/>
      <c r="H317" s="5"/>
      <c r="I317" s="5"/>
      <c r="J317" s="5"/>
      <c r="K317" s="5"/>
    </row>
    <row r="318" spans="1:11" ht="12.75">
      <c r="A318" s="8" t="s">
        <v>58</v>
      </c>
      <c r="B318" s="8" t="s">
        <v>104</v>
      </c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12.75">
      <c r="A319" s="3"/>
      <c r="B319" s="3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2.75">
      <c r="A320" s="3"/>
      <c r="B320" s="3" t="s">
        <v>106</v>
      </c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2.75">
      <c r="A321" s="3"/>
      <c r="B321" s="3" t="s">
        <v>105</v>
      </c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2.75">
      <c r="A322" s="3"/>
      <c r="B322" s="3"/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2.75">
      <c r="A323" s="8" t="s">
        <v>59</v>
      </c>
      <c r="B323" s="8" t="s">
        <v>27</v>
      </c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2.75">
      <c r="A324" s="3"/>
      <c r="F324" s="32" t="s">
        <v>383</v>
      </c>
      <c r="G324" s="16"/>
      <c r="H324" s="32" t="s">
        <v>416</v>
      </c>
      <c r="K324" s="5"/>
    </row>
    <row r="325" spans="1:11" ht="12.75">
      <c r="A325" s="3"/>
      <c r="F325" s="32" t="s">
        <v>80</v>
      </c>
      <c r="G325" s="16"/>
      <c r="H325" s="32" t="s">
        <v>80</v>
      </c>
      <c r="K325" s="5"/>
    </row>
    <row r="326" spans="1:11" ht="12.75">
      <c r="A326" s="3"/>
      <c r="F326" s="28" t="s">
        <v>417</v>
      </c>
      <c r="H326" s="28" t="s">
        <v>417</v>
      </c>
      <c r="K326" s="5"/>
    </row>
    <row r="327" spans="1:11" ht="12.75">
      <c r="A327" s="3"/>
      <c r="F327" s="25" t="s">
        <v>0</v>
      </c>
      <c r="H327" s="25" t="s">
        <v>0</v>
      </c>
      <c r="K327" s="5"/>
    </row>
    <row r="328" spans="1:11" ht="12.75">
      <c r="A328" s="3"/>
      <c r="B328" s="3" t="s">
        <v>22</v>
      </c>
      <c r="F328" s="22">
        <v>4655</v>
      </c>
      <c r="G328" s="9"/>
      <c r="H328" s="22">
        <v>14876</v>
      </c>
      <c r="K328" s="5"/>
    </row>
    <row r="329" spans="1:11" ht="12.75">
      <c r="A329" s="3"/>
      <c r="B329" s="3" t="s">
        <v>11</v>
      </c>
      <c r="F329" s="22">
        <v>2107</v>
      </c>
      <c r="G329" s="9"/>
      <c r="H329" s="22">
        <v>2677</v>
      </c>
      <c r="K329" s="5"/>
    </row>
    <row r="330" spans="1:11" ht="12.75">
      <c r="A330" s="3"/>
      <c r="B330" s="3" t="s">
        <v>486</v>
      </c>
      <c r="F330" s="22">
        <v>-508</v>
      </c>
      <c r="G330" s="9"/>
      <c r="H330" s="22">
        <v>-455</v>
      </c>
      <c r="K330" s="5"/>
    </row>
    <row r="331" spans="1:11" ht="13.5" thickBot="1">
      <c r="A331" s="3"/>
      <c r="F331" s="23">
        <f>SUM(F328:F330)</f>
        <v>6254</v>
      </c>
      <c r="G331" s="9"/>
      <c r="H331" s="23">
        <f>SUM(H328:H330)</f>
        <v>17098</v>
      </c>
      <c r="K331" s="5"/>
    </row>
    <row r="332" spans="1:11" ht="12.75">
      <c r="A332" s="3"/>
      <c r="B332" s="3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2.75">
      <c r="A333" s="3"/>
      <c r="B333" s="60" t="s">
        <v>481</v>
      </c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2.75">
      <c r="A334" s="3"/>
      <c r="B334" s="20" t="s">
        <v>479</v>
      </c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2.75">
      <c r="A335" s="3"/>
      <c r="B335" s="60" t="s">
        <v>480</v>
      </c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2.75">
      <c r="A336" s="3"/>
      <c r="B336" s="60" t="s">
        <v>157</v>
      </c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2.75">
      <c r="A337" s="3"/>
      <c r="B337" s="60" t="s">
        <v>418</v>
      </c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2.75">
      <c r="A338" s="3"/>
      <c r="B338" s="3" t="s">
        <v>442</v>
      </c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12.75">
      <c r="A339" s="3"/>
      <c r="B339" s="3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2.75">
      <c r="A340" s="8" t="s">
        <v>60</v>
      </c>
      <c r="B340" s="8" t="s">
        <v>61</v>
      </c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2.75">
      <c r="A341" s="3"/>
      <c r="B341" s="3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2.75">
      <c r="A342" s="3"/>
      <c r="B342" s="26" t="s">
        <v>380</v>
      </c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12.75">
      <c r="A343" s="3"/>
      <c r="B343" s="3"/>
      <c r="C343" s="5"/>
      <c r="D343" s="5"/>
      <c r="E343" s="5"/>
      <c r="F343" s="5"/>
      <c r="G343" s="5"/>
      <c r="H343" s="5"/>
      <c r="I343" s="5"/>
      <c r="J343" s="5"/>
      <c r="K343" s="5"/>
    </row>
    <row r="344" spans="1:11" ht="12.75">
      <c r="A344" s="8" t="s">
        <v>62</v>
      </c>
      <c r="B344" s="8" t="s">
        <v>103</v>
      </c>
      <c r="C344" s="5"/>
      <c r="D344" s="5"/>
      <c r="E344" s="5"/>
      <c r="F344" s="5"/>
      <c r="G344" s="5"/>
      <c r="H344" s="5"/>
      <c r="I344" s="5"/>
      <c r="J344" s="5"/>
      <c r="K344" s="5"/>
    </row>
    <row r="345" spans="1:11" ht="12.75">
      <c r="A345" s="3"/>
      <c r="B345" s="3"/>
      <c r="C345" s="5"/>
      <c r="D345" s="5"/>
      <c r="E345" s="5"/>
      <c r="F345" s="5"/>
      <c r="G345" s="5"/>
      <c r="H345" s="5"/>
      <c r="I345" s="5"/>
      <c r="J345" s="5"/>
      <c r="K345" s="5"/>
    </row>
    <row r="346" spans="1:11" ht="12.75">
      <c r="A346" s="3"/>
      <c r="B346" s="26" t="s">
        <v>381</v>
      </c>
      <c r="C346" s="5"/>
      <c r="D346" s="5"/>
      <c r="E346" s="5"/>
      <c r="F346" s="5"/>
      <c r="G346" s="5"/>
      <c r="H346" s="5"/>
      <c r="I346" s="5"/>
      <c r="J346" s="5"/>
      <c r="K346" s="5"/>
    </row>
    <row r="347" spans="1:11" ht="12.75">
      <c r="A347" s="3"/>
      <c r="B347" s="26" t="s">
        <v>419</v>
      </c>
      <c r="C347" s="5"/>
      <c r="D347" s="5"/>
      <c r="E347" s="5"/>
      <c r="F347" s="5"/>
      <c r="G347" s="5"/>
      <c r="H347" s="5"/>
      <c r="I347" s="5"/>
      <c r="J347" s="5"/>
      <c r="K347" s="5"/>
    </row>
    <row r="348" spans="1:11" ht="12.75">
      <c r="A348" s="3"/>
      <c r="B348" s="3"/>
      <c r="C348" s="5"/>
      <c r="D348" s="5"/>
      <c r="E348" s="5"/>
      <c r="F348" s="5"/>
      <c r="G348" s="5"/>
      <c r="H348" s="5"/>
      <c r="I348" s="5"/>
      <c r="J348" s="5"/>
      <c r="K348" s="5"/>
    </row>
    <row r="349" spans="1:11" ht="12.75">
      <c r="A349" s="8" t="s">
        <v>63</v>
      </c>
      <c r="B349" s="8" t="s">
        <v>64</v>
      </c>
      <c r="C349" s="5"/>
      <c r="D349" s="5"/>
      <c r="E349" s="5"/>
      <c r="F349" s="5"/>
      <c r="G349" s="5"/>
      <c r="H349" s="5"/>
      <c r="I349" s="5"/>
      <c r="J349" s="5"/>
      <c r="K349" s="5"/>
    </row>
    <row r="350" spans="1:11" ht="12.75">
      <c r="A350" s="3"/>
      <c r="B350" s="3"/>
      <c r="C350" s="5"/>
      <c r="D350" s="5"/>
      <c r="E350" s="5"/>
      <c r="F350" s="5"/>
      <c r="G350" s="5"/>
      <c r="H350" s="5"/>
      <c r="I350" s="5"/>
      <c r="J350" s="5"/>
      <c r="K350" s="5"/>
    </row>
    <row r="351" spans="1:11" ht="12.75">
      <c r="A351" s="3"/>
      <c r="B351" s="26" t="s">
        <v>436</v>
      </c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12.75">
      <c r="A352" s="3"/>
      <c r="B352" s="26"/>
      <c r="C352" s="5"/>
      <c r="D352" s="5"/>
      <c r="E352" s="5"/>
      <c r="F352" s="5"/>
      <c r="G352" s="5"/>
      <c r="H352" s="5"/>
      <c r="I352" s="5"/>
      <c r="J352" s="5"/>
      <c r="K352" s="5"/>
    </row>
    <row r="353" spans="1:11" ht="12.75">
      <c r="A353" s="8" t="s">
        <v>65</v>
      </c>
      <c r="B353" s="8" t="s">
        <v>66</v>
      </c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2.75">
      <c r="A354" s="3"/>
      <c r="B354" s="3"/>
      <c r="C354" s="5"/>
      <c r="D354" s="5"/>
      <c r="E354" s="5"/>
      <c r="F354" s="5"/>
      <c r="G354" s="5"/>
      <c r="H354" s="4" t="s">
        <v>76</v>
      </c>
      <c r="I354" s="5"/>
      <c r="J354" s="5"/>
      <c r="K354" s="5"/>
    </row>
    <row r="355" spans="1:11" ht="12.75">
      <c r="A355" s="3"/>
      <c r="B355" s="2" t="s">
        <v>24</v>
      </c>
      <c r="D355" s="5"/>
      <c r="E355" s="5"/>
      <c r="F355" s="5"/>
      <c r="G355" s="5"/>
      <c r="H355" s="54" t="s">
        <v>409</v>
      </c>
      <c r="I355" s="5"/>
      <c r="J355" s="5"/>
      <c r="K355" s="5"/>
    </row>
    <row r="356" spans="1:11" ht="12.75">
      <c r="A356" s="3"/>
      <c r="D356" s="5"/>
      <c r="E356" s="5"/>
      <c r="F356" s="5"/>
      <c r="G356" s="5"/>
      <c r="H356" s="4" t="s">
        <v>0</v>
      </c>
      <c r="I356" s="5"/>
      <c r="J356" s="5"/>
      <c r="K356" s="5"/>
    </row>
    <row r="357" spans="1:11" ht="12.75">
      <c r="A357" s="3"/>
      <c r="D357" s="5"/>
      <c r="E357" s="5"/>
      <c r="F357" s="5"/>
      <c r="G357" s="5"/>
      <c r="H357" s="29"/>
      <c r="I357" s="5"/>
      <c r="J357" s="5"/>
      <c r="K357" s="5"/>
    </row>
    <row r="358" spans="1:11" ht="12.75">
      <c r="A358" s="3"/>
      <c r="C358" s="2" t="s">
        <v>78</v>
      </c>
      <c r="D358" s="5"/>
      <c r="E358" s="5"/>
      <c r="F358" s="5"/>
      <c r="G358" s="5"/>
      <c r="H358" s="29">
        <v>15071</v>
      </c>
      <c r="I358" s="5"/>
      <c r="J358" s="5"/>
      <c r="K358" s="5"/>
    </row>
    <row r="359" spans="1:11" ht="12.75">
      <c r="A359" s="3"/>
      <c r="C359" s="2" t="s">
        <v>77</v>
      </c>
      <c r="D359" s="5"/>
      <c r="E359" s="5"/>
      <c r="F359" s="5"/>
      <c r="G359" s="5"/>
      <c r="H359" s="55">
        <v>46250</v>
      </c>
      <c r="I359" s="5"/>
      <c r="J359" s="5"/>
      <c r="K359" s="5"/>
    </row>
    <row r="360" spans="1:11" ht="12.75">
      <c r="A360" s="3"/>
      <c r="D360" s="5"/>
      <c r="E360" s="5"/>
      <c r="F360" s="5"/>
      <c r="G360" s="5"/>
      <c r="H360" s="27">
        <f>SUM(H358:H359)</f>
        <v>61321</v>
      </c>
      <c r="I360" s="5"/>
      <c r="J360" s="5"/>
      <c r="K360" s="5"/>
    </row>
    <row r="361" spans="1:11" ht="12.75">
      <c r="A361" s="3"/>
      <c r="B361" s="2" t="s">
        <v>25</v>
      </c>
      <c r="D361" s="5"/>
      <c r="E361" s="5"/>
      <c r="F361" s="5"/>
      <c r="G361" s="5"/>
      <c r="H361" s="5"/>
      <c r="I361" s="5"/>
      <c r="J361" s="5"/>
      <c r="K361" s="5"/>
    </row>
    <row r="362" spans="1:11" ht="12.75">
      <c r="A362" s="3"/>
      <c r="D362" s="5"/>
      <c r="E362" s="5"/>
      <c r="F362" s="5"/>
      <c r="G362" s="5"/>
      <c r="H362" s="5"/>
      <c r="I362" s="5"/>
      <c r="J362" s="5"/>
      <c r="K362" s="5"/>
    </row>
    <row r="363" spans="1:11" ht="12.75">
      <c r="A363" s="3"/>
      <c r="C363" s="2" t="s">
        <v>78</v>
      </c>
      <c r="D363" s="5"/>
      <c r="E363" s="5"/>
      <c r="F363" s="5"/>
      <c r="G363" s="5"/>
      <c r="H363" s="27">
        <v>63821</v>
      </c>
      <c r="I363" s="5"/>
      <c r="J363" s="5"/>
      <c r="K363" s="5"/>
    </row>
    <row r="364" spans="1:11" ht="12.75">
      <c r="A364" s="3"/>
      <c r="C364" s="2" t="s">
        <v>96</v>
      </c>
      <c r="D364" s="5"/>
      <c r="E364" s="5"/>
      <c r="F364" s="5"/>
      <c r="G364" s="5"/>
      <c r="H364" s="27">
        <v>6698</v>
      </c>
      <c r="I364" s="5"/>
      <c r="J364" s="5"/>
      <c r="K364" s="5"/>
    </row>
    <row r="365" spans="1:11" ht="12.75">
      <c r="A365" s="3"/>
      <c r="D365" s="5"/>
      <c r="E365" s="5"/>
      <c r="F365" s="5"/>
      <c r="G365" s="5"/>
      <c r="H365" s="29">
        <f>+H363+H364</f>
        <v>70519</v>
      </c>
      <c r="I365" s="5"/>
      <c r="J365" s="5"/>
      <c r="K365" s="5"/>
    </row>
    <row r="366" spans="1:11" ht="12.75">
      <c r="A366" s="3"/>
      <c r="B366" s="3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3.5" thickBot="1">
      <c r="A367" s="3"/>
      <c r="B367" s="3"/>
      <c r="C367" s="5"/>
      <c r="D367" s="5"/>
      <c r="E367" s="5"/>
      <c r="F367" s="5"/>
      <c r="G367" s="5"/>
      <c r="H367" s="56">
        <f>+H360+H365</f>
        <v>131840</v>
      </c>
      <c r="I367" s="5"/>
      <c r="J367" s="5"/>
      <c r="K367" s="5"/>
    </row>
    <row r="368" spans="1:11" ht="13.5" thickTop="1">
      <c r="A368" s="3"/>
      <c r="B368" s="3"/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12.75">
      <c r="A369" s="3"/>
      <c r="B369" s="2" t="s">
        <v>431</v>
      </c>
      <c r="I369" s="5"/>
      <c r="J369" s="5"/>
      <c r="K369" s="5"/>
    </row>
    <row r="370" spans="1:11" ht="12.75">
      <c r="A370" s="3"/>
      <c r="F370" s="27" t="s">
        <v>430</v>
      </c>
      <c r="H370" s="27" t="s">
        <v>429</v>
      </c>
      <c r="I370" s="5"/>
      <c r="J370" s="5"/>
      <c r="K370" s="5"/>
    </row>
    <row r="371" spans="1:11" ht="12.75">
      <c r="A371" s="3"/>
      <c r="F371" s="27" t="s">
        <v>428</v>
      </c>
      <c r="H371" s="27" t="s">
        <v>427</v>
      </c>
      <c r="I371" s="5"/>
      <c r="J371" s="5"/>
      <c r="K371" s="5"/>
    </row>
    <row r="372" spans="1:11" ht="12.75">
      <c r="A372" s="3"/>
      <c r="F372" s="28" t="s">
        <v>426</v>
      </c>
      <c r="H372" s="27" t="s">
        <v>0</v>
      </c>
      <c r="I372" s="5"/>
      <c r="J372" s="5"/>
      <c r="K372" s="5"/>
    </row>
    <row r="373" spans="1:11" ht="12.75">
      <c r="A373" s="3"/>
      <c r="C373" s="2" t="s">
        <v>425</v>
      </c>
      <c r="F373" s="28">
        <v>289</v>
      </c>
      <c r="H373" s="27">
        <v>1000</v>
      </c>
      <c r="I373" s="5"/>
      <c r="J373" s="5"/>
      <c r="K373" s="5"/>
    </row>
    <row r="374" spans="1:11" ht="13.5" thickBot="1">
      <c r="A374" s="3"/>
      <c r="B374" s="3"/>
      <c r="C374" s="2" t="s">
        <v>432</v>
      </c>
      <c r="F374" s="126">
        <v>15871</v>
      </c>
      <c r="G374" s="86"/>
      <c r="H374" s="126">
        <v>7018</v>
      </c>
      <c r="I374" s="5"/>
      <c r="J374" s="5"/>
      <c r="K374" s="5"/>
    </row>
    <row r="375" spans="1:11" ht="13.5" thickTop="1">
      <c r="A375" s="3"/>
      <c r="B375" s="3"/>
      <c r="F375" s="127"/>
      <c r="G375" s="86"/>
      <c r="H375" s="127"/>
      <c r="I375" s="5"/>
      <c r="J375" s="5"/>
      <c r="K375" s="5"/>
    </row>
    <row r="376" spans="1:11" ht="12.75">
      <c r="A376" s="8" t="s">
        <v>67</v>
      </c>
      <c r="B376" s="8" t="s">
        <v>68</v>
      </c>
      <c r="C376" s="5"/>
      <c r="D376" s="5"/>
      <c r="E376" s="5"/>
      <c r="F376" s="5"/>
      <c r="G376" s="5"/>
      <c r="H376" s="5"/>
      <c r="I376" s="5"/>
      <c r="J376" s="5"/>
      <c r="K376" s="5"/>
    </row>
    <row r="377" spans="1:11" ht="12.75">
      <c r="A377" s="3"/>
      <c r="B377" s="3"/>
      <c r="C377" s="5"/>
      <c r="D377" s="5"/>
      <c r="E377" s="5"/>
      <c r="F377" s="5"/>
      <c r="G377" s="5"/>
      <c r="H377" s="5"/>
      <c r="I377" s="5"/>
      <c r="J377" s="5"/>
      <c r="K377" s="5"/>
    </row>
    <row r="378" spans="1:11" ht="12.75">
      <c r="A378" s="3"/>
      <c r="B378" s="26" t="s">
        <v>482</v>
      </c>
      <c r="C378" s="5"/>
      <c r="D378" s="5"/>
      <c r="E378" s="5"/>
      <c r="F378" s="5"/>
      <c r="G378" s="5"/>
      <c r="H378" s="5"/>
      <c r="I378" s="5"/>
      <c r="J378" s="5"/>
      <c r="K378" s="5"/>
    </row>
    <row r="379" spans="1:11" ht="12.75">
      <c r="A379" s="3"/>
      <c r="B379" s="26" t="s">
        <v>488</v>
      </c>
      <c r="C379" s="5"/>
      <c r="D379" s="5"/>
      <c r="E379" s="5"/>
      <c r="F379" s="5"/>
      <c r="G379" s="5"/>
      <c r="H379" s="5"/>
      <c r="I379" s="5"/>
      <c r="J379" s="5"/>
      <c r="K379" s="5"/>
    </row>
    <row r="380" spans="1:11" ht="12.75">
      <c r="A380" s="3"/>
      <c r="B380" s="3" t="s">
        <v>483</v>
      </c>
      <c r="C380" s="5"/>
      <c r="D380" s="5"/>
      <c r="E380" s="5"/>
      <c r="F380" s="5"/>
      <c r="G380" s="5"/>
      <c r="H380" s="5"/>
      <c r="I380" s="5"/>
      <c r="J380" s="5"/>
      <c r="K380" s="5"/>
    </row>
    <row r="381" spans="1:11" ht="12.75">
      <c r="A381" s="3"/>
      <c r="B381" s="3"/>
      <c r="C381" s="5"/>
      <c r="D381" s="5"/>
      <c r="E381" s="5"/>
      <c r="F381" s="5"/>
      <c r="G381" s="5"/>
      <c r="H381" s="5"/>
      <c r="I381" s="5"/>
      <c r="J381" s="5"/>
      <c r="K381" s="5"/>
    </row>
    <row r="382" spans="1:11" ht="12.75">
      <c r="A382" s="3"/>
      <c r="B382" s="26" t="s">
        <v>438</v>
      </c>
      <c r="C382" s="5"/>
      <c r="D382" s="5"/>
      <c r="E382" s="5"/>
      <c r="F382" s="5"/>
      <c r="G382" s="5"/>
      <c r="H382" s="5"/>
      <c r="I382" s="5"/>
      <c r="J382" s="5"/>
      <c r="K382" s="5"/>
    </row>
    <row r="383" spans="1:11" ht="12.75">
      <c r="A383" s="3"/>
      <c r="B383" s="26" t="s">
        <v>276</v>
      </c>
      <c r="C383" s="5"/>
      <c r="D383" s="5"/>
      <c r="E383" s="5"/>
      <c r="F383" s="5"/>
      <c r="G383" s="5"/>
      <c r="H383" s="5"/>
      <c r="I383" s="5"/>
      <c r="J383" s="5"/>
      <c r="K383" s="5"/>
    </row>
    <row r="384" spans="1:11" ht="12.75">
      <c r="A384" s="3"/>
      <c r="B384" s="3"/>
      <c r="C384" s="5"/>
      <c r="D384" s="5"/>
      <c r="E384" s="5"/>
      <c r="F384" s="5"/>
      <c r="G384" s="5"/>
      <c r="H384" s="5"/>
      <c r="I384" s="5"/>
      <c r="J384" s="5"/>
      <c r="K384" s="5"/>
    </row>
    <row r="385" spans="1:11" ht="12.75">
      <c r="A385" s="8" t="s">
        <v>69</v>
      </c>
      <c r="B385" s="8" t="s">
        <v>70</v>
      </c>
      <c r="C385" s="5"/>
      <c r="D385" s="5"/>
      <c r="E385" s="5"/>
      <c r="F385" s="5"/>
      <c r="G385" s="5"/>
      <c r="H385" s="5"/>
      <c r="I385" s="5"/>
      <c r="J385" s="5"/>
      <c r="K385" s="5"/>
    </row>
    <row r="386" spans="1:11" ht="12.75">
      <c r="A386" s="3"/>
      <c r="B386" s="3"/>
      <c r="C386" s="5"/>
      <c r="D386" s="5"/>
      <c r="E386" s="5"/>
      <c r="F386" s="5"/>
      <c r="G386" s="5"/>
      <c r="H386" s="5"/>
      <c r="I386" s="5"/>
      <c r="J386" s="5"/>
      <c r="K386" s="5"/>
    </row>
    <row r="387" spans="1:11" ht="12.75">
      <c r="A387" s="3"/>
      <c r="B387" s="26" t="s">
        <v>260</v>
      </c>
      <c r="C387" s="5"/>
      <c r="D387" s="5"/>
      <c r="E387" s="5"/>
      <c r="F387" s="5"/>
      <c r="G387" s="5"/>
      <c r="H387" s="5"/>
      <c r="I387" s="5"/>
      <c r="J387" s="5"/>
      <c r="K387" s="5"/>
    </row>
    <row r="388" spans="1:11" ht="12.75">
      <c r="A388" s="3"/>
      <c r="B388" s="26" t="s">
        <v>261</v>
      </c>
      <c r="C388" s="5"/>
      <c r="D388" s="5"/>
      <c r="E388" s="5"/>
      <c r="F388" s="5"/>
      <c r="G388" s="5"/>
      <c r="H388" s="5"/>
      <c r="I388" s="5"/>
      <c r="J388" s="5"/>
      <c r="K388" s="5"/>
    </row>
    <row r="389" spans="1:11" ht="12.75">
      <c r="A389" s="3"/>
      <c r="B389" s="26" t="s">
        <v>262</v>
      </c>
      <c r="C389" s="5"/>
      <c r="D389" s="5"/>
      <c r="E389" s="5"/>
      <c r="F389" s="5"/>
      <c r="G389" s="5"/>
      <c r="H389" s="5"/>
      <c r="I389" s="5"/>
      <c r="J389" s="5"/>
      <c r="K389" s="5"/>
    </row>
    <row r="390" spans="1:11" ht="12.75">
      <c r="A390" s="3"/>
      <c r="B390" s="3" t="s">
        <v>263</v>
      </c>
      <c r="C390" s="5"/>
      <c r="D390" s="5"/>
      <c r="E390" s="5"/>
      <c r="F390" s="5"/>
      <c r="G390" s="5"/>
      <c r="H390" s="5"/>
      <c r="I390" s="5"/>
      <c r="J390" s="5"/>
      <c r="K390" s="5"/>
    </row>
    <row r="391" spans="1:11" ht="12.75">
      <c r="A391" s="3"/>
      <c r="B391" s="3"/>
      <c r="C391" s="5"/>
      <c r="D391" s="5"/>
      <c r="E391" s="5"/>
      <c r="F391" s="5"/>
      <c r="G391" s="5"/>
      <c r="H391" s="5"/>
      <c r="I391" s="5"/>
      <c r="J391" s="5"/>
      <c r="K391" s="5"/>
    </row>
    <row r="392" spans="1:11" ht="12.75">
      <c r="A392" s="25"/>
      <c r="B392" s="3" t="s">
        <v>222</v>
      </c>
      <c r="C392" s="5"/>
      <c r="D392" s="5"/>
      <c r="E392" s="5"/>
      <c r="F392" s="5"/>
      <c r="G392" s="5"/>
      <c r="H392" s="5"/>
      <c r="I392" s="5"/>
      <c r="J392" s="5"/>
      <c r="K392" s="5"/>
    </row>
    <row r="393" spans="1:11" ht="12.75">
      <c r="A393" s="3"/>
      <c r="B393" s="26" t="s">
        <v>223</v>
      </c>
      <c r="C393" s="5"/>
      <c r="D393" s="5"/>
      <c r="E393" s="5"/>
      <c r="F393" s="5"/>
      <c r="G393" s="5"/>
      <c r="H393" s="5"/>
      <c r="I393" s="5"/>
      <c r="J393" s="5"/>
      <c r="K393" s="5"/>
    </row>
    <row r="394" spans="1:11" ht="12.75">
      <c r="A394" s="3"/>
      <c r="B394" s="3"/>
      <c r="C394" s="5"/>
      <c r="D394" s="5"/>
      <c r="E394" s="5"/>
      <c r="F394" s="5"/>
      <c r="G394" s="5"/>
      <c r="H394" s="5"/>
      <c r="I394" s="5"/>
      <c r="J394" s="5"/>
      <c r="K394" s="5"/>
    </row>
    <row r="395" spans="1:11" ht="12.75">
      <c r="A395" s="3"/>
      <c r="B395" s="26" t="s">
        <v>264</v>
      </c>
      <c r="C395" s="5"/>
      <c r="D395" s="5"/>
      <c r="E395" s="5"/>
      <c r="F395" s="5"/>
      <c r="G395" s="5"/>
      <c r="H395" s="5"/>
      <c r="I395" s="5"/>
      <c r="J395" s="5"/>
      <c r="K395" s="5"/>
    </row>
    <row r="396" spans="1:11" ht="12.75">
      <c r="A396" s="3"/>
      <c r="B396" s="26" t="s">
        <v>265</v>
      </c>
      <c r="C396" s="5"/>
      <c r="D396" s="5"/>
      <c r="E396" s="5"/>
      <c r="F396" s="5"/>
      <c r="G396" s="5"/>
      <c r="H396" s="5"/>
      <c r="I396" s="5"/>
      <c r="J396" s="5"/>
      <c r="K396" s="5"/>
    </row>
    <row r="397" spans="1:11" ht="12.75">
      <c r="A397" s="3"/>
      <c r="B397" s="3" t="s">
        <v>460</v>
      </c>
      <c r="C397" s="5"/>
      <c r="D397" s="5"/>
      <c r="E397" s="5"/>
      <c r="F397" s="5"/>
      <c r="G397" s="5"/>
      <c r="H397" s="5"/>
      <c r="I397" s="5"/>
      <c r="J397" s="5"/>
      <c r="K397" s="5"/>
    </row>
    <row r="398" spans="1:11" ht="12.75">
      <c r="A398" s="3"/>
      <c r="B398" s="3" t="s">
        <v>462</v>
      </c>
      <c r="C398" s="5"/>
      <c r="D398" s="5"/>
      <c r="E398" s="5"/>
      <c r="F398" s="5"/>
      <c r="G398" s="5"/>
      <c r="H398" s="5"/>
      <c r="I398" s="5"/>
      <c r="J398" s="5"/>
      <c r="K398" s="5"/>
    </row>
    <row r="399" spans="1:11" ht="12.75">
      <c r="A399" s="3"/>
      <c r="B399" s="3" t="s">
        <v>461</v>
      </c>
      <c r="C399" s="5"/>
      <c r="D399" s="5"/>
      <c r="E399" s="5"/>
      <c r="F399" s="5"/>
      <c r="G399" s="5"/>
      <c r="H399" s="5"/>
      <c r="I399" s="5"/>
      <c r="J399" s="5"/>
      <c r="K399" s="5"/>
    </row>
    <row r="400" spans="1:11" ht="12.75">
      <c r="A400" s="3"/>
      <c r="B400" s="3"/>
      <c r="C400" s="5"/>
      <c r="D400" s="5"/>
      <c r="E400" s="5"/>
      <c r="F400" s="5"/>
      <c r="G400" s="5"/>
      <c r="H400" s="5"/>
      <c r="I400" s="5"/>
      <c r="J400" s="5"/>
      <c r="K400" s="5"/>
    </row>
    <row r="401" spans="1:11" ht="12.75">
      <c r="A401" s="8" t="s">
        <v>71</v>
      </c>
      <c r="B401" s="8" t="s">
        <v>72</v>
      </c>
      <c r="C401" s="5"/>
      <c r="D401" s="5"/>
      <c r="E401" s="5"/>
      <c r="F401" s="5"/>
      <c r="G401" s="5"/>
      <c r="H401" s="5"/>
      <c r="I401" s="5"/>
      <c r="J401" s="5"/>
      <c r="K401" s="5"/>
    </row>
    <row r="402" spans="1:11" ht="12.75">
      <c r="A402" s="3"/>
      <c r="B402" s="3"/>
      <c r="C402" s="5"/>
      <c r="D402" s="5"/>
      <c r="E402" s="5"/>
      <c r="F402" s="5"/>
      <c r="G402" s="5"/>
      <c r="H402" s="5"/>
      <c r="I402" s="5"/>
      <c r="J402" s="5"/>
      <c r="K402" s="5"/>
    </row>
    <row r="403" spans="1:11" ht="12.75">
      <c r="A403" s="3"/>
      <c r="B403" s="26" t="s">
        <v>463</v>
      </c>
      <c r="C403" s="5"/>
      <c r="D403" s="5"/>
      <c r="E403" s="5"/>
      <c r="F403" s="5"/>
      <c r="G403" s="5"/>
      <c r="H403" s="5"/>
      <c r="I403" s="5"/>
      <c r="J403" s="5"/>
      <c r="K403" s="5"/>
    </row>
    <row r="404" spans="1:11" ht="12.75">
      <c r="A404" s="3"/>
      <c r="B404" s="26" t="s">
        <v>465</v>
      </c>
      <c r="C404" s="5"/>
      <c r="D404" s="5"/>
      <c r="E404" s="5"/>
      <c r="F404" s="5"/>
      <c r="G404" s="5"/>
      <c r="H404" s="5"/>
      <c r="I404" s="5"/>
      <c r="J404" s="5"/>
      <c r="K404" s="5"/>
    </row>
    <row r="405" spans="1:11" ht="12.75">
      <c r="A405" s="3"/>
      <c r="B405" s="26" t="s">
        <v>466</v>
      </c>
      <c r="C405" s="5"/>
      <c r="D405" s="5"/>
      <c r="E405" s="5"/>
      <c r="F405" s="5"/>
      <c r="G405" s="5"/>
      <c r="H405" s="5"/>
      <c r="I405" s="5"/>
      <c r="J405" s="5"/>
      <c r="K405" s="5"/>
    </row>
    <row r="406" spans="1:11" ht="12.75">
      <c r="A406" s="3"/>
      <c r="B406" s="26" t="s">
        <v>464</v>
      </c>
      <c r="C406" s="5"/>
      <c r="D406" s="5"/>
      <c r="E406" s="5"/>
      <c r="F406" s="5"/>
      <c r="G406" s="5"/>
      <c r="H406" s="5"/>
      <c r="I406" s="5"/>
      <c r="J406" s="5"/>
      <c r="K406" s="5"/>
    </row>
    <row r="407" spans="1:11" ht="12.75">
      <c r="A407" s="3"/>
      <c r="B407" s="26"/>
      <c r="C407" s="5"/>
      <c r="D407" s="5"/>
      <c r="E407" s="5"/>
      <c r="F407" s="5"/>
      <c r="G407" s="5"/>
      <c r="H407" s="5"/>
      <c r="I407" s="5"/>
      <c r="J407" s="5"/>
      <c r="K407" s="5"/>
    </row>
    <row r="408" spans="1:11" ht="12.75">
      <c r="A408" s="8" t="s">
        <v>73</v>
      </c>
      <c r="B408" s="8" t="s">
        <v>74</v>
      </c>
      <c r="C408" s="5"/>
      <c r="D408" s="5"/>
      <c r="E408" s="144" t="s">
        <v>373</v>
      </c>
      <c r="F408" s="144"/>
      <c r="G408" s="57"/>
      <c r="H408" s="144" t="s">
        <v>374</v>
      </c>
      <c r="I408" s="144"/>
      <c r="J408" s="5"/>
      <c r="K408" s="5"/>
    </row>
    <row r="409" spans="1:11" ht="12.75">
      <c r="A409" s="8"/>
      <c r="B409" s="8"/>
      <c r="C409" s="5"/>
      <c r="D409" s="5"/>
      <c r="E409" s="143" t="s">
        <v>375</v>
      </c>
      <c r="F409" s="143"/>
      <c r="G409" s="57"/>
      <c r="H409" s="143" t="s">
        <v>420</v>
      </c>
      <c r="I409" s="143"/>
      <c r="J409" s="5"/>
      <c r="K409" s="5"/>
    </row>
    <row r="410" spans="1:11" ht="12.75">
      <c r="A410" s="3"/>
      <c r="B410" s="3"/>
      <c r="C410" s="5"/>
      <c r="D410" s="5"/>
      <c r="E410" s="44" t="s">
        <v>409</v>
      </c>
      <c r="F410" s="44" t="s">
        <v>410</v>
      </c>
      <c r="G410" s="44"/>
      <c r="H410" s="44" t="s">
        <v>409</v>
      </c>
      <c r="I410" s="44" t="s">
        <v>410</v>
      </c>
      <c r="J410" s="5"/>
      <c r="K410" s="5"/>
    </row>
    <row r="411" spans="1:11" ht="12.75">
      <c r="A411" s="3"/>
      <c r="B411" s="3"/>
      <c r="C411" s="5"/>
      <c r="D411" s="5"/>
      <c r="E411" s="43" t="s">
        <v>0</v>
      </c>
      <c r="F411" s="43" t="s">
        <v>0</v>
      </c>
      <c r="G411" s="43"/>
      <c r="H411" s="43" t="s">
        <v>0</v>
      </c>
      <c r="I411" s="43" t="s">
        <v>0</v>
      </c>
      <c r="J411" s="5"/>
      <c r="K411" s="5"/>
    </row>
    <row r="412" spans="1:11" ht="12.75">
      <c r="A412" s="3"/>
      <c r="B412" s="3"/>
      <c r="C412" s="5"/>
      <c r="D412" s="5"/>
      <c r="E412" s="4"/>
      <c r="F412" s="4"/>
      <c r="G412" s="5"/>
      <c r="H412" s="5"/>
      <c r="I412" s="5"/>
      <c r="J412" s="5"/>
      <c r="K412" s="5"/>
    </row>
    <row r="413" spans="1:11" ht="12.75">
      <c r="A413" s="3"/>
      <c r="B413" s="3" t="s">
        <v>487</v>
      </c>
      <c r="E413" s="35">
        <v>40883</v>
      </c>
      <c r="F413" s="123" t="s">
        <v>390</v>
      </c>
      <c r="G413" s="16"/>
      <c r="H413" s="35">
        <v>34193</v>
      </c>
      <c r="I413" s="123" t="s">
        <v>390</v>
      </c>
      <c r="J413" s="5"/>
      <c r="K413" s="5"/>
    </row>
    <row r="414" spans="1:9" ht="12" customHeight="1">
      <c r="A414" s="24"/>
      <c r="E414" s="16"/>
      <c r="F414" s="16"/>
      <c r="G414" s="16"/>
      <c r="H414" s="16"/>
      <c r="I414" s="31"/>
    </row>
    <row r="415" spans="1:9" ht="12" customHeight="1">
      <c r="A415" s="24"/>
      <c r="B415" s="2" t="s">
        <v>79</v>
      </c>
      <c r="E415" s="16">
        <v>314897</v>
      </c>
      <c r="F415" s="123" t="s">
        <v>390</v>
      </c>
      <c r="G415" s="16"/>
      <c r="H415" s="16">
        <v>313181</v>
      </c>
      <c r="I415" s="123" t="s">
        <v>390</v>
      </c>
    </row>
    <row r="416" spans="1:9" ht="12" customHeight="1">
      <c r="A416" s="24"/>
      <c r="I416" s="4"/>
    </row>
    <row r="417" spans="1:9" ht="12" customHeight="1">
      <c r="A417" s="24"/>
      <c r="B417" s="2" t="s">
        <v>449</v>
      </c>
      <c r="E417" s="41">
        <v>12.98</v>
      </c>
      <c r="F417" s="123" t="s">
        <v>390</v>
      </c>
      <c r="G417" s="16"/>
      <c r="H417" s="41">
        <v>10.92</v>
      </c>
      <c r="I417" s="123" t="s">
        <v>390</v>
      </c>
    </row>
    <row r="418" spans="1:9" ht="12" customHeight="1">
      <c r="A418" s="24"/>
      <c r="E418" s="41"/>
      <c r="F418" s="123"/>
      <c r="G418" s="16"/>
      <c r="H418" s="41"/>
      <c r="I418" s="123"/>
    </row>
    <row r="419" spans="1:9" ht="12" customHeight="1" thickBot="1">
      <c r="A419" s="24"/>
      <c r="B419" s="2" t="s">
        <v>450</v>
      </c>
      <c r="E419" s="61">
        <v>12.67</v>
      </c>
      <c r="F419" s="124" t="s">
        <v>390</v>
      </c>
      <c r="G419" s="16"/>
      <c r="H419" s="61">
        <v>10.73</v>
      </c>
      <c r="I419" s="124" t="s">
        <v>390</v>
      </c>
    </row>
    <row r="420" spans="1:9" ht="12" customHeight="1" thickTop="1">
      <c r="A420" s="8"/>
      <c r="E420" s="16"/>
      <c r="F420" s="16"/>
      <c r="G420" s="16"/>
      <c r="H420" s="16"/>
      <c r="I420" s="16"/>
    </row>
    <row r="421" spans="1:9" ht="12" customHeight="1">
      <c r="A421" s="24"/>
      <c r="E421" s="16"/>
      <c r="F421" s="31"/>
      <c r="G421" s="16"/>
      <c r="H421" s="16"/>
      <c r="I421" s="31"/>
    </row>
    <row r="422" spans="1:2" ht="12" customHeight="1">
      <c r="A422" s="24"/>
      <c r="B422" s="66"/>
    </row>
    <row r="423" ht="12" customHeight="1">
      <c r="A423" s="8" t="s">
        <v>10</v>
      </c>
    </row>
    <row r="424" ht="12" customHeight="1">
      <c r="A424" s="24"/>
    </row>
    <row r="425" ht="12" customHeight="1">
      <c r="A425" s="24"/>
    </row>
    <row r="426" ht="12" customHeight="1">
      <c r="A426" s="24" t="s">
        <v>15</v>
      </c>
    </row>
    <row r="427" ht="12" customHeight="1">
      <c r="A427" s="8" t="s">
        <v>16</v>
      </c>
    </row>
    <row r="428" ht="12" customHeight="1">
      <c r="A428" s="8" t="s">
        <v>17</v>
      </c>
    </row>
    <row r="429" ht="12" customHeight="1">
      <c r="A429" s="68" t="s">
        <v>433</v>
      </c>
    </row>
    <row r="430" ht="12" customHeight="1"/>
    <row r="431" ht="12" customHeight="1"/>
    <row r="432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701" ht="12" customHeight="1"/>
    <row r="703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</sheetData>
  <mergeCells count="13">
    <mergeCell ref="C252:I252"/>
    <mergeCell ref="C228:I228"/>
    <mergeCell ref="H409:I409"/>
    <mergeCell ref="E409:F409"/>
    <mergeCell ref="H408:I408"/>
    <mergeCell ref="E408:F408"/>
    <mergeCell ref="A1:I1"/>
    <mergeCell ref="A2:I2"/>
    <mergeCell ref="A3:I3"/>
    <mergeCell ref="E152:F152"/>
    <mergeCell ref="H152:I152"/>
    <mergeCell ref="E151:F151"/>
    <mergeCell ref="H151:I151"/>
  </mergeCells>
  <printOptions/>
  <pageMargins left="0.52" right="0.17" top="0.5" bottom="0.65" header="0.5" footer="0.5"/>
  <pageSetup horizontalDpi="300" verticalDpi="300" orientation="portrait" paperSize="9" scale="75" r:id="rId1"/>
  <rowBreaks count="5" manualBreakCount="5">
    <brk id="75" max="10" man="1"/>
    <brk id="142" max="10" man="1"/>
    <brk id="218" max="10" man="1"/>
    <brk id="294" max="10" man="1"/>
    <brk id="3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Chew Siew Tin</cp:lastModifiedBy>
  <cp:lastPrinted>2007-08-20T08:11:42Z</cp:lastPrinted>
  <dcterms:created xsi:type="dcterms:W3CDTF">1999-09-14T02:56:27Z</dcterms:created>
  <dcterms:modified xsi:type="dcterms:W3CDTF">2007-08-20T08:53:43Z</dcterms:modified>
  <cp:category/>
  <cp:version/>
  <cp:contentType/>
  <cp:contentStatus/>
</cp:coreProperties>
</file>